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226" i="1"/>
  <c r="I226"/>
  <c r="H226"/>
  <c r="J170"/>
  <c r="J169" s="1"/>
  <c r="I170"/>
  <c r="I169" s="1"/>
  <c r="H170"/>
  <c r="H169" s="1"/>
  <c r="H168" l="1"/>
  <c r="H167" s="1"/>
  <c r="J209"/>
  <c r="J208" s="1"/>
  <c r="J207" s="1"/>
  <c r="J206" s="1"/>
  <c r="I209"/>
  <c r="I208" s="1"/>
  <c r="I207" s="1"/>
  <c r="I206" s="1"/>
  <c r="H208"/>
  <c r="H207" s="1"/>
  <c r="H206" s="1"/>
  <c r="H209"/>
  <c r="J216"/>
  <c r="J215" s="1"/>
  <c r="J214" s="1"/>
  <c r="J213" s="1"/>
  <c r="J212" s="1"/>
  <c r="J211" s="1"/>
  <c r="I216"/>
  <c r="I215" s="1"/>
  <c r="I214" s="1"/>
  <c r="I213" s="1"/>
  <c r="I212" s="1"/>
  <c r="I211" s="1"/>
  <c r="H216"/>
  <c r="H215" s="1"/>
  <c r="H214" s="1"/>
  <c r="H213" s="1"/>
  <c r="H212" s="1"/>
  <c r="H211" s="1"/>
  <c r="J204"/>
  <c r="J203" s="1"/>
  <c r="J202" s="1"/>
  <c r="I204"/>
  <c r="I203" s="1"/>
  <c r="I202" s="1"/>
  <c r="H204"/>
  <c r="H203" s="1"/>
  <c r="H202" s="1"/>
  <c r="J200"/>
  <c r="I200"/>
  <c r="H200"/>
  <c r="J194"/>
  <c r="J193" s="1"/>
  <c r="J192" s="1"/>
  <c r="I194"/>
  <c r="I193" s="1"/>
  <c r="I192" s="1"/>
  <c r="H194"/>
  <c r="H193" s="1"/>
  <c r="H192" s="1"/>
  <c r="J189"/>
  <c r="J188" s="1"/>
  <c r="I189"/>
  <c r="I188" s="1"/>
  <c r="H189"/>
  <c r="H188" s="1"/>
  <c r="J183"/>
  <c r="J182" s="1"/>
  <c r="J181" s="1"/>
  <c r="J180" s="1"/>
  <c r="J179" s="1"/>
  <c r="J178" s="1"/>
  <c r="I183"/>
  <c r="I182" s="1"/>
  <c r="I181" s="1"/>
  <c r="I180" s="1"/>
  <c r="I179" s="1"/>
  <c r="I178" s="1"/>
  <c r="H183"/>
  <c r="H182" s="1"/>
  <c r="H181" s="1"/>
  <c r="H180" s="1"/>
  <c r="H179" s="1"/>
  <c r="H178" s="1"/>
  <c r="J176"/>
  <c r="J175" s="1"/>
  <c r="J174" s="1"/>
  <c r="J173" s="1"/>
  <c r="I176"/>
  <c r="I175" s="1"/>
  <c r="I174" s="1"/>
  <c r="I173" s="1"/>
  <c r="H176"/>
  <c r="H175" s="1"/>
  <c r="H174" s="1"/>
  <c r="H173" s="1"/>
  <c r="J168"/>
  <c r="J167" s="1"/>
  <c r="I168"/>
  <c r="I167" s="1"/>
  <c r="J165"/>
  <c r="J164" s="1"/>
  <c r="J163" s="1"/>
  <c r="J162" s="1"/>
  <c r="I165"/>
  <c r="I164" s="1"/>
  <c r="I163" s="1"/>
  <c r="I162" s="1"/>
  <c r="H165"/>
  <c r="H164" s="1"/>
  <c r="H163" s="1"/>
  <c r="H162" s="1"/>
  <c r="J160"/>
  <c r="I160"/>
  <c r="H160"/>
  <c r="J156"/>
  <c r="I156"/>
  <c r="H156"/>
  <c r="J150"/>
  <c r="J149" s="1"/>
  <c r="J148" s="1"/>
  <c r="J147" s="1"/>
  <c r="I150"/>
  <c r="I149" s="1"/>
  <c r="I148" s="1"/>
  <c r="I147" s="1"/>
  <c r="H150"/>
  <c r="H149" s="1"/>
  <c r="H148" s="1"/>
  <c r="H147" s="1"/>
  <c r="J145"/>
  <c r="J144" s="1"/>
  <c r="J143" s="1"/>
  <c r="J142" s="1"/>
  <c r="J141" s="1"/>
  <c r="I145"/>
  <c r="I144" s="1"/>
  <c r="I143" s="1"/>
  <c r="I142" s="1"/>
  <c r="H145"/>
  <c r="H144" s="1"/>
  <c r="H143" s="1"/>
  <c r="H142" s="1"/>
  <c r="J138"/>
  <c r="J137" s="1"/>
  <c r="J136" s="1"/>
  <c r="J135" s="1"/>
  <c r="J134" s="1"/>
  <c r="I138"/>
  <c r="I137" s="1"/>
  <c r="I136" s="1"/>
  <c r="I135" s="1"/>
  <c r="I134" s="1"/>
  <c r="H138"/>
  <c r="H137" s="1"/>
  <c r="H136" s="1"/>
  <c r="H135" s="1"/>
  <c r="H134" s="1"/>
  <c r="J132"/>
  <c r="J131" s="1"/>
  <c r="J130" s="1"/>
  <c r="J129" s="1"/>
  <c r="J128" s="1"/>
  <c r="I132"/>
  <c r="I131" s="1"/>
  <c r="I130" s="1"/>
  <c r="I129" s="1"/>
  <c r="I128" s="1"/>
  <c r="H132"/>
  <c r="H131" s="1"/>
  <c r="H130" s="1"/>
  <c r="H129" s="1"/>
  <c r="H128" s="1"/>
  <c r="J125"/>
  <c r="J124" s="1"/>
  <c r="J123" s="1"/>
  <c r="J122" s="1"/>
  <c r="J121" s="1"/>
  <c r="J120" s="1"/>
  <c r="I125"/>
  <c r="I124" s="1"/>
  <c r="I123" s="1"/>
  <c r="I122" s="1"/>
  <c r="I121" s="1"/>
  <c r="I120" s="1"/>
  <c r="H125"/>
  <c r="H124" s="1"/>
  <c r="H123" s="1"/>
  <c r="H122" s="1"/>
  <c r="H121" s="1"/>
  <c r="H120" s="1"/>
  <c r="J117"/>
  <c r="I117"/>
  <c r="I116" s="1"/>
  <c r="I115" s="1"/>
  <c r="I114" s="1"/>
  <c r="I113" s="1"/>
  <c r="H117"/>
  <c r="H116" s="1"/>
  <c r="H115" s="1"/>
  <c r="H114" s="1"/>
  <c r="H113" s="1"/>
  <c r="J116"/>
  <c r="J115" s="1"/>
  <c r="J114" s="1"/>
  <c r="J113" s="1"/>
  <c r="J111"/>
  <c r="I111"/>
  <c r="H111"/>
  <c r="J108"/>
  <c r="I108"/>
  <c r="H108"/>
  <c r="J107"/>
  <c r="J106" s="1"/>
  <c r="J105" s="1"/>
  <c r="I103"/>
  <c r="H103"/>
  <c r="H102" s="1"/>
  <c r="H101" s="1"/>
  <c r="H100" s="1"/>
  <c r="J102"/>
  <c r="J101" s="1"/>
  <c r="J100" s="1"/>
  <c r="I102"/>
  <c r="I101" s="1"/>
  <c r="I100" s="1"/>
  <c r="I98"/>
  <c r="I97" s="1"/>
  <c r="I96" s="1"/>
  <c r="I95" s="1"/>
  <c r="H98"/>
  <c r="H97" s="1"/>
  <c r="H96" s="1"/>
  <c r="H95" s="1"/>
  <c r="J97"/>
  <c r="J96" s="1"/>
  <c r="J95" s="1"/>
  <c r="I93"/>
  <c r="I92" s="1"/>
  <c r="I91" s="1"/>
  <c r="I90" s="1"/>
  <c r="H93"/>
  <c r="H92" s="1"/>
  <c r="H91" s="1"/>
  <c r="H90" s="1"/>
  <c r="J92"/>
  <c r="J91" s="1"/>
  <c r="J90" s="1"/>
  <c r="I88"/>
  <c r="H88"/>
  <c r="H87" s="1"/>
  <c r="H86" s="1"/>
  <c r="H85" s="1"/>
  <c r="J87"/>
  <c r="J86" s="1"/>
  <c r="J85" s="1"/>
  <c r="I87"/>
  <c r="I86" s="1"/>
  <c r="I85" s="1"/>
  <c r="I83"/>
  <c r="I82" s="1"/>
  <c r="I81" s="1"/>
  <c r="I80" s="1"/>
  <c r="H83"/>
  <c r="H82" s="1"/>
  <c r="H81" s="1"/>
  <c r="H80" s="1"/>
  <c r="J82"/>
  <c r="J81" s="1"/>
  <c r="J80" s="1"/>
  <c r="J78"/>
  <c r="J77" s="1"/>
  <c r="J76" s="1"/>
  <c r="J75" s="1"/>
  <c r="I78"/>
  <c r="I77" s="1"/>
  <c r="I76" s="1"/>
  <c r="I75" s="1"/>
  <c r="H78"/>
  <c r="H77" s="1"/>
  <c r="H76" s="1"/>
  <c r="H75" s="1"/>
  <c r="J73"/>
  <c r="J72" s="1"/>
  <c r="J71" s="1"/>
  <c r="J70" s="1"/>
  <c r="J63" s="1"/>
  <c r="J62" s="1"/>
  <c r="J61" s="1"/>
  <c r="J60" s="1"/>
  <c r="I73"/>
  <c r="I72" s="1"/>
  <c r="I71" s="1"/>
  <c r="I70" s="1"/>
  <c r="H73"/>
  <c r="H72" s="1"/>
  <c r="H71" s="1"/>
  <c r="H70" s="1"/>
  <c r="J68"/>
  <c r="J67" s="1"/>
  <c r="J66" s="1"/>
  <c r="J65" s="1"/>
  <c r="I68"/>
  <c r="I67" s="1"/>
  <c r="I66" s="1"/>
  <c r="I65" s="1"/>
  <c r="H68"/>
  <c r="H67" s="1"/>
  <c r="H66" s="1"/>
  <c r="H65" s="1"/>
  <c r="I63"/>
  <c r="I62" s="1"/>
  <c r="I61" s="1"/>
  <c r="I60" s="1"/>
  <c r="H63"/>
  <c r="H62" s="1"/>
  <c r="H61" s="1"/>
  <c r="H60" s="1"/>
  <c r="J58"/>
  <c r="J57" s="1"/>
  <c r="J56" s="1"/>
  <c r="J55" s="1"/>
  <c r="I58"/>
  <c r="I57" s="1"/>
  <c r="I56" s="1"/>
  <c r="I55" s="1"/>
  <c r="H58"/>
  <c r="H57" s="1"/>
  <c r="H56" s="1"/>
  <c r="H55" s="1"/>
  <c r="J52"/>
  <c r="I52"/>
  <c r="I51" s="1"/>
  <c r="H52"/>
  <c r="H51" s="1"/>
  <c r="H50" s="1"/>
  <c r="J51"/>
  <c r="J50" s="1"/>
  <c r="J47"/>
  <c r="J46" s="1"/>
  <c r="J45" s="1"/>
  <c r="J44" s="1"/>
  <c r="I47"/>
  <c r="I46" s="1"/>
  <c r="I45" s="1"/>
  <c r="I44" s="1"/>
  <c r="H47"/>
  <c r="H46" s="1"/>
  <c r="H45" s="1"/>
  <c r="H44" s="1"/>
  <c r="J42"/>
  <c r="J41" s="1"/>
  <c r="J40" s="1"/>
  <c r="I42"/>
  <c r="I41" s="1"/>
  <c r="I40" s="1"/>
  <c r="H42"/>
  <c r="H41"/>
  <c r="H40" s="1"/>
  <c r="J33"/>
  <c r="J32" s="1"/>
  <c r="J31" s="1"/>
  <c r="I33"/>
  <c r="I32" s="1"/>
  <c r="I31" s="1"/>
  <c r="H33"/>
  <c r="H32" s="1"/>
  <c r="H31" s="1"/>
  <c r="J28"/>
  <c r="J27" s="1"/>
  <c r="J26" s="1"/>
  <c r="J25" s="1"/>
  <c r="I28"/>
  <c r="I27" s="1"/>
  <c r="H28"/>
  <c r="H27" s="1"/>
  <c r="J22"/>
  <c r="J21" s="1"/>
  <c r="J20" s="1"/>
  <c r="J19" s="1"/>
  <c r="I22"/>
  <c r="I21" s="1"/>
  <c r="I20" s="1"/>
  <c r="I19" s="1"/>
  <c r="H22"/>
  <c r="H21" s="1"/>
  <c r="H20" s="1"/>
  <c r="H19" s="1"/>
  <c r="I107" l="1"/>
  <c r="I106" s="1"/>
  <c r="I105" s="1"/>
  <c r="H141"/>
  <c r="I141"/>
  <c r="H26"/>
  <c r="H25" s="1"/>
  <c r="J49"/>
  <c r="H127"/>
  <c r="I155"/>
  <c r="I154" s="1"/>
  <c r="I153" s="1"/>
  <c r="H187"/>
  <c r="H155"/>
  <c r="H154" s="1"/>
  <c r="H153" s="1"/>
  <c r="H152" s="1"/>
  <c r="H225"/>
  <c r="I225"/>
  <c r="J225"/>
  <c r="I54"/>
  <c r="J187"/>
  <c r="I26"/>
  <c r="I25" s="1"/>
  <c r="J155"/>
  <c r="J154" s="1"/>
  <c r="J153" s="1"/>
  <c r="J152" s="1"/>
  <c r="J140" s="1"/>
  <c r="H107"/>
  <c r="H106" s="1"/>
  <c r="H105" s="1"/>
  <c r="H54" s="1"/>
  <c r="I127"/>
  <c r="I152"/>
  <c r="I140" s="1"/>
  <c r="I187"/>
  <c r="J127"/>
  <c r="I50"/>
  <c r="I49"/>
  <c r="J54"/>
  <c r="J18" s="1"/>
  <c r="H49"/>
  <c r="H140" l="1"/>
  <c r="J186"/>
  <c r="J185" s="1"/>
  <c r="J17" s="1"/>
  <c r="I185"/>
  <c r="I186"/>
  <c r="H186"/>
  <c r="H185" s="1"/>
  <c r="H18"/>
  <c r="I18"/>
  <c r="H17" l="1"/>
  <c r="I17"/>
</calcChain>
</file>

<file path=xl/sharedStrings.xml><?xml version="1.0" encoding="utf-8"?>
<sst xmlns="http://schemas.openxmlformats.org/spreadsheetml/2006/main" count="1130" uniqueCount="203">
  <si>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</si>
  <si>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</si>
  <si>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</si>
  <si>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</si>
  <si>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</si>
  <si>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</si>
  <si>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</si>
  <si>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</si>
  <si>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</si>
  <si>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</si>
  <si>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</si>
  <si>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</si>
  <si>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</si>
  <si>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</si>
  <si>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</si>
  <si>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</si>
  <si>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</si>
  <si>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</si>
  <si>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</si>
  <si>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</si>
  <si>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</si>
  <si>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</si>
  <si>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</si>
  <si>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</si>
  <si>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</si>
  <si>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</si>
  <si>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</si>
  <si>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</si>
  <si>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</si>
  <si>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</si>
  <si>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</si>
  <si>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</si>
  <si>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</si>
  <si>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</si>
  <si>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</si>
  <si>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</si>
  <si>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</si>
  <si>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</si>
  <si>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</si>
  <si>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</si>
  <si>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</si>
  <si>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</si>
  <si>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</si>
  <si>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</si>
  <si>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</si>
  <si>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</si>
  <si>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</si>
  <si>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</si>
  <si>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</si>
  <si>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</si>
  <si>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</si>
  <si>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</si>
  <si>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</si>
  <si>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</si>
  <si>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</si>
  <si>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</si>
  <si>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</si>
  <si>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</si>
  <si>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</si>
  <si>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</si>
  <si>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</si>
  <si>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К221</t>
  </si>
  <si>
    <t>К222</t>
  </si>
  <si>
    <t>К223</t>
  </si>
  <si>
    <t>К225</t>
  </si>
  <si>
    <t>К226</t>
  </si>
  <si>
    <t>К340</t>
  </si>
  <si>
    <t>800</t>
  </si>
  <si>
    <t>850</t>
  </si>
  <si>
    <t>К290</t>
  </si>
  <si>
    <t>Иные бюджетные ассигнования</t>
  </si>
  <si>
    <t>Уплата налогов, сборов и иных платежей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</si>
  <si>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</si>
  <si>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</si>
  <si>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</si>
  <si>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</si>
  <si>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</si>
  <si>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материальных запасов</t>
  </si>
  <si>
    <t>Прочие расходы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</si>
  <si>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</si>
  <si>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</si>
  <si>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</si>
  <si>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</si>
  <si>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</si>
  <si>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</si>
  <si>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</si>
  <si>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</si>
  <si>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</si>
  <si>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</si>
  <si>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</si>
  <si>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</si>
  <si>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</si>
  <si>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</si>
  <si>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</si>
  <si>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</si>
  <si>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</si>
  <si>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</si>
  <si>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</si>
  <si>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</si>
  <si>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</si>
  <si>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01 00 00 00 00 0000 000</t>
  </si>
  <si>
    <t xml:space="preserve"> 01 05 00 00 00 0000 000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</si>
  <si>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</si>
  <si>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</si>
  <si>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</si>
  <si>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</si>
  <si>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</si>
  <si>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</si>
  <si>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</si>
  <si>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</si>
  <si>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</si>
  <si>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</si>
  <si>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</si>
  <si>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</si>
  <si>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</si>
  <si>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</si>
  <si>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</si>
  <si>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</si>
  <si>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</si>
  <si>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</si>
  <si>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</si>
  <si>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</si>
  <si>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</si>
  <si>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</si>
  <si>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</si>
  <si>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</si>
  <si>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</si>
  <si>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</si>
  <si>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</si>
  <si>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</si>
  <si>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</si>
  <si>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</si>
  <si>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</si>
  <si>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</si>
  <si>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</si>
  <si>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</si>
  <si>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</si>
  <si>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</si>
  <si>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К251</t>
  </si>
  <si>
    <t>30 9 00 10290</t>
  </si>
  <si>
    <t>К264</t>
  </si>
  <si>
    <t>Пенсии, пособия, выплачиваемые работодателями, нанимателями бывшим работникам в денежной форме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</si>
  <si>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</si>
  <si>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</si>
  <si>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Увеличение стоимости основных средств</t>
  </si>
  <si>
    <t>К310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</si>
  <si>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</si>
  <si>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</si>
  <si>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</si>
  <si>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</si>
  <si>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</si>
  <si>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</si>
  <si>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</si>
  <si>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</si>
  <si>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</si>
  <si>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</si>
  <si>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</si>
  <si>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</si>
  <si>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</si>
  <si>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</si>
  <si>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</si>
  <si>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</si>
  <si>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2024 год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</si>
  <si>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</si>
  <si>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</si>
  <si>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</si>
  <si>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</si>
  <si>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Сумма                  2025 год</t>
  </si>
  <si>
    <t>2025 год</t>
  </si>
  <si>
    <t>Озеленение  и обкашивание травы</t>
  </si>
  <si>
    <t>Уличное освещение</t>
  </si>
  <si>
    <t>05 1 01 10200</t>
  </si>
  <si>
    <t>30 9 00 10210</t>
  </si>
  <si>
    <t>2026 год</t>
  </si>
  <si>
    <t xml:space="preserve">"26" декабря 2023 года </t>
  </si>
  <si>
    <t>Сумма                       2024 год</t>
  </si>
  <si>
    <t>Сумма                  2026 год</t>
  </si>
  <si>
    <t>09 1 01 L4670</t>
  </si>
  <si>
    <t xml:space="preserve">бюджета Мугреево-Никольского сельского поселения на 2024 год </t>
  </si>
  <si>
    <t>и на плановый период 2025 и 2026 годов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</si>
  <si>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</si>
  <si>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</si>
  <si>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</si>
  <si>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</si>
  <si>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</si>
  <si>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</si>
  <si>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</si>
  <si>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Перечисления текущего характера другим бюджетам бюджетной системы Российской Федерации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</si>
  <si>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</si>
  <si>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</si>
  <si>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</si>
  <si>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Осуществление первичного воинского учёта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</si>
  <si>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</si>
  <si>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 Иные закупки товаров, работ и услуг для обеспечения государственных  (муниципальных) нужд</t>
    </r>
    <r>
      <rPr>
        <sz val="14"/>
        <color rgb="FFFF0000"/>
        <rFont val="Times New Roman"/>
        <family val="1"/>
        <charset val="204"/>
      </rPr>
      <t>д</t>
    </r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</si>
  <si>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</si>
  <si>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</si>
  <si>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</si>
  <si>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</si>
  <si>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 xml:space="preserve">Обеспечение развития и укрепления  материально-технической базы домов культуры в населенных пунктах с числом жителей до 50 тысяч человек 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</si>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</sst>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9" fillId="0" borderId="13" xfId="8" applyNumberFormat="1" applyFont="1" applyAlignment="1" applyProtection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14" xfId="3" applyNumberFormat="1" applyFont="1" applyFill="1" applyBorder="1" applyProtection="1">
      <alignment vertical="top" wrapText="1"/>
    </xf>
    <xf numFmtId="0" fontId="14" fillId="3" borderId="0" xfId="0" applyFont="1" applyFill="1" applyBorder="1" applyAlignment="1">
      <alignment horizontal="left" vertical="center" wrapText="1"/>
    </xf>
    <xf numFmtId="0" fontId="6" fillId="0" borderId="11" xfId="3" applyNumberFormat="1" applyFont="1" applyFill="1" applyProtection="1">
      <alignment vertical="top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9"/>
  <sheetViews>
    <sheetView tabSelected="1" zoomScale="70" zoomScaleNormal="70" workbookViewId="0">
      <selection activeCell="B33" sqref="B33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91" t="s">
        <v>49</v>
      </c>
      <c r="D1" s="91"/>
      <c r="E1" s="91"/>
      <c r="F1" s="91"/>
      <c r="G1" s="91"/>
      <c r="H1" s="91"/>
      <c r="I1" s="91"/>
      <c r="J1" s="91"/>
    </row>
    <row r="2" spans="1:10">
      <c r="C2" s="91"/>
      <c r="D2" s="91"/>
      <c r="E2" s="91"/>
      <c r="F2" s="91"/>
      <c r="G2" s="91"/>
      <c r="H2" s="91"/>
      <c r="I2" s="91"/>
      <c r="J2" s="91"/>
    </row>
    <row r="3" spans="1:10">
      <c r="C3" s="91"/>
      <c r="D3" s="91"/>
      <c r="E3" s="91"/>
      <c r="F3" s="91"/>
      <c r="G3" s="91"/>
      <c r="H3" s="91"/>
      <c r="I3" s="91"/>
      <c r="J3" s="91"/>
    </row>
    <row r="4" spans="1:10" ht="166.5" customHeight="1">
      <c r="C4" s="91"/>
      <c r="D4" s="91"/>
      <c r="E4" s="91"/>
      <c r="F4" s="91"/>
      <c r="G4" s="91"/>
      <c r="H4" s="91"/>
      <c r="I4" s="91"/>
      <c r="J4" s="91"/>
    </row>
    <row r="6" spans="1:10">
      <c r="A6" s="27"/>
      <c r="B6" s="27"/>
      <c r="C6" s="27"/>
      <c r="D6" s="27"/>
      <c r="E6" s="27"/>
      <c r="F6" s="27"/>
      <c r="G6" s="27"/>
      <c r="H6" s="92" t="s">
        <v>29</v>
      </c>
      <c r="I6" s="92"/>
      <c r="J6" s="92"/>
    </row>
    <row r="7" spans="1:10">
      <c r="A7" s="27"/>
      <c r="B7" s="27"/>
      <c r="C7" s="27"/>
      <c r="D7" s="27"/>
      <c r="E7" s="27"/>
      <c r="F7" s="27"/>
      <c r="G7" s="27"/>
      <c r="H7" s="92" t="s">
        <v>30</v>
      </c>
      <c r="I7" s="92"/>
      <c r="J7" s="92"/>
    </row>
    <row r="8" spans="1:10">
      <c r="A8" s="27"/>
      <c r="B8" s="27"/>
      <c r="C8" s="27"/>
      <c r="D8" s="27"/>
      <c r="E8" s="27"/>
      <c r="F8" s="27"/>
      <c r="G8" s="27"/>
      <c r="H8" s="92" t="s">
        <v>31</v>
      </c>
      <c r="I8" s="92"/>
      <c r="J8" s="92"/>
    </row>
    <row r="9" spans="1:10">
      <c r="A9" s="28"/>
      <c r="B9" s="28"/>
      <c r="C9" s="28"/>
      <c r="D9" s="28"/>
      <c r="E9" s="28"/>
      <c r="F9" s="28"/>
      <c r="G9" s="28"/>
      <c r="H9" s="93" t="s">
        <v>174</v>
      </c>
      <c r="I9" s="93"/>
      <c r="J9" s="93"/>
    </row>
    <row r="10" spans="1:10">
      <c r="A10" s="94" t="s">
        <v>32</v>
      </c>
      <c r="B10" s="94"/>
      <c r="C10" s="94"/>
      <c r="D10" s="94"/>
      <c r="E10" s="94"/>
      <c r="F10" s="94"/>
      <c r="G10" s="94"/>
      <c r="H10" s="94"/>
      <c r="I10" s="75"/>
      <c r="J10" s="75"/>
    </row>
    <row r="11" spans="1:10" ht="18.75" customHeight="1">
      <c r="A11" s="94" t="s">
        <v>178</v>
      </c>
      <c r="B11" s="94"/>
      <c r="C11" s="94"/>
      <c r="D11" s="94"/>
      <c r="E11" s="94"/>
      <c r="F11" s="94"/>
      <c r="G11" s="94"/>
      <c r="H11" s="94"/>
      <c r="I11" s="75"/>
      <c r="J11" s="75"/>
    </row>
    <row r="12" spans="1:10">
      <c r="A12" s="94" t="s">
        <v>179</v>
      </c>
      <c r="B12" s="94"/>
      <c r="C12" s="94"/>
      <c r="D12" s="94"/>
      <c r="E12" s="94"/>
      <c r="F12" s="94"/>
      <c r="G12" s="94"/>
      <c r="H12" s="94"/>
      <c r="I12" s="75"/>
      <c r="J12" s="75"/>
    </row>
    <row r="13" spans="1:10">
      <c r="A13" s="86">
        <v>45413</v>
      </c>
      <c r="B13" s="21"/>
      <c r="C13" s="21"/>
      <c r="D13" s="95" t="s">
        <v>33</v>
      </c>
      <c r="E13" s="95"/>
      <c r="F13" s="95"/>
      <c r="G13" s="21"/>
      <c r="H13" s="76" t="s">
        <v>34</v>
      </c>
      <c r="I13" s="76"/>
      <c r="J13" s="76"/>
    </row>
    <row r="14" spans="1:10" ht="18.75" customHeight="1">
      <c r="A14" s="96" t="s">
        <v>43</v>
      </c>
      <c r="B14" s="98" t="s">
        <v>35</v>
      </c>
      <c r="C14" s="98"/>
      <c r="D14" s="98"/>
      <c r="E14" s="98"/>
      <c r="F14" s="98"/>
      <c r="G14" s="99" t="s">
        <v>36</v>
      </c>
      <c r="H14" s="99" t="s">
        <v>175</v>
      </c>
      <c r="I14" s="99" t="s">
        <v>167</v>
      </c>
      <c r="J14" s="99" t="s">
        <v>176</v>
      </c>
    </row>
    <row r="15" spans="1:10" ht="150">
      <c r="A15" s="97"/>
      <c r="B15" s="24" t="s">
        <v>37</v>
      </c>
      <c r="C15" s="80" t="s">
        <v>38</v>
      </c>
      <c r="D15" s="80" t="s">
        <v>39</v>
      </c>
      <c r="E15" s="80" t="s">
        <v>40</v>
      </c>
      <c r="F15" s="78" t="s">
        <v>41</v>
      </c>
      <c r="G15" s="100"/>
      <c r="H15" s="100"/>
      <c r="I15" s="100"/>
      <c r="J15" s="100"/>
    </row>
    <row r="16" spans="1:10">
      <c r="A16" s="77">
        <v>1</v>
      </c>
      <c r="B16" s="22" t="s">
        <v>2</v>
      </c>
      <c r="C16" s="79">
        <v>3</v>
      </c>
      <c r="D16" s="79">
        <v>4</v>
      </c>
      <c r="E16" s="85">
        <v>5</v>
      </c>
      <c r="F16" s="23">
        <v>6</v>
      </c>
      <c r="G16" s="79">
        <v>7</v>
      </c>
      <c r="H16" s="79">
        <v>8</v>
      </c>
      <c r="I16" s="79">
        <v>8</v>
      </c>
      <c r="J16" s="79">
        <v>8</v>
      </c>
    </row>
    <row r="17" spans="1:10" ht="56.25">
      <c r="A17" s="19" t="s">
        <v>201</v>
      </c>
      <c r="B17" s="6" t="s">
        <v>10</v>
      </c>
      <c r="C17" s="6" t="s">
        <v>1</v>
      </c>
      <c r="D17" s="6" t="s">
        <v>1</v>
      </c>
      <c r="E17" s="6" t="s">
        <v>51</v>
      </c>
      <c r="F17" s="6" t="s">
        <v>0</v>
      </c>
      <c r="G17" s="6"/>
      <c r="H17" s="5">
        <f>H18+H113+H120+H127+H140+H178+H185+H211</f>
        <v>6693694.0199999996</v>
      </c>
      <c r="I17" s="5">
        <f>I18+I113+I120+I127+I140+I178+I185+I211</f>
        <v>4146345.63</v>
      </c>
      <c r="J17" s="5">
        <f>J18+J113+J120+J127+J140+J178+J185+J211</f>
        <v>3541940.63</v>
      </c>
    </row>
    <row r="18" spans="1:10" ht="37.5">
      <c r="A18" s="19" t="s">
        <v>180</v>
      </c>
      <c r="B18" s="40" t="s">
        <v>10</v>
      </c>
      <c r="C18" s="6" t="s">
        <v>3</v>
      </c>
      <c r="D18" s="6" t="s">
        <v>1</v>
      </c>
      <c r="E18" s="41" t="s">
        <v>51</v>
      </c>
      <c r="F18" s="42" t="s">
        <v>0</v>
      </c>
      <c r="G18" s="42"/>
      <c r="H18" s="44">
        <f>H19+H25+H44+H49+H54</f>
        <v>2609308.54</v>
      </c>
      <c r="I18" s="44">
        <f>I19+I25+I44+I49+I54</f>
        <v>1437745</v>
      </c>
      <c r="J18" s="44">
        <f>J19+J25+J44+J49+J54</f>
        <v>1412493</v>
      </c>
    </row>
    <row r="19" spans="1:10" ht="75">
      <c r="A19" s="45" t="s">
        <v>56</v>
      </c>
      <c r="B19" s="40" t="s">
        <v>10</v>
      </c>
      <c r="C19" s="6" t="s">
        <v>3</v>
      </c>
      <c r="D19" s="6" t="s">
        <v>8</v>
      </c>
      <c r="E19" s="41" t="s">
        <v>51</v>
      </c>
      <c r="F19" s="42" t="s">
        <v>0</v>
      </c>
      <c r="G19" s="42"/>
      <c r="H19" s="44">
        <f t="shared" ref="H19:J21" si="0">H20</f>
        <v>785000</v>
      </c>
      <c r="I19" s="44">
        <f t="shared" si="0"/>
        <v>539795</v>
      </c>
      <c r="J19" s="44">
        <f t="shared" si="0"/>
        <v>545000</v>
      </c>
    </row>
    <row r="20" spans="1:10" ht="37.5">
      <c r="A20" s="68" t="s">
        <v>181</v>
      </c>
      <c r="B20" s="65" t="s">
        <v>10</v>
      </c>
      <c r="C20" s="56" t="s">
        <v>52</v>
      </c>
      <c r="D20" s="56" t="s">
        <v>53</v>
      </c>
      <c r="E20" s="69" t="s">
        <v>112</v>
      </c>
      <c r="F20" s="66" t="s">
        <v>0</v>
      </c>
      <c r="G20" s="66"/>
      <c r="H20" s="70">
        <f t="shared" si="0"/>
        <v>785000</v>
      </c>
      <c r="I20" s="70">
        <f t="shared" si="0"/>
        <v>539795</v>
      </c>
      <c r="J20" s="70">
        <f t="shared" si="0"/>
        <v>545000</v>
      </c>
    </row>
    <row r="21" spans="1:10" ht="127.5" customHeight="1">
      <c r="A21" s="29" t="s">
        <v>57</v>
      </c>
      <c r="B21" s="7" t="s">
        <v>10</v>
      </c>
      <c r="C21" s="8" t="s">
        <v>3</v>
      </c>
      <c r="D21" s="8" t="s">
        <v>8</v>
      </c>
      <c r="E21" s="9" t="s">
        <v>112</v>
      </c>
      <c r="F21" s="10" t="s">
        <v>54</v>
      </c>
      <c r="G21" s="10"/>
      <c r="H21" s="30">
        <f t="shared" si="0"/>
        <v>785000</v>
      </c>
      <c r="I21" s="30">
        <f t="shared" si="0"/>
        <v>539795</v>
      </c>
      <c r="J21" s="30">
        <f t="shared" si="0"/>
        <v>545000</v>
      </c>
    </row>
    <row r="22" spans="1:10" ht="37.5">
      <c r="A22" s="29" t="s">
        <v>182</v>
      </c>
      <c r="B22" s="7" t="s">
        <v>10</v>
      </c>
      <c r="C22" s="8" t="s">
        <v>3</v>
      </c>
      <c r="D22" s="8" t="s">
        <v>8</v>
      </c>
      <c r="E22" s="9" t="s">
        <v>112</v>
      </c>
      <c r="F22" s="10" t="s">
        <v>55</v>
      </c>
      <c r="G22" s="10"/>
      <c r="H22" s="30">
        <f>H23+H24</f>
        <v>785000</v>
      </c>
      <c r="I22" s="30">
        <f>I23+I24</f>
        <v>539795</v>
      </c>
      <c r="J22" s="30">
        <f>J23+J24</f>
        <v>545000</v>
      </c>
    </row>
    <row r="23" spans="1:10" ht="37.5">
      <c r="A23" s="20" t="s">
        <v>183</v>
      </c>
      <c r="B23" s="7" t="s">
        <v>10</v>
      </c>
      <c r="C23" s="8" t="s">
        <v>3</v>
      </c>
      <c r="D23" s="8" t="s">
        <v>8</v>
      </c>
      <c r="E23" s="9" t="s">
        <v>112</v>
      </c>
      <c r="F23" s="10" t="s">
        <v>17</v>
      </c>
      <c r="G23" s="10"/>
      <c r="H23" s="11">
        <v>600000</v>
      </c>
      <c r="I23" s="11">
        <v>414000</v>
      </c>
      <c r="J23" s="11">
        <v>418000</v>
      </c>
    </row>
    <row r="24" spans="1:10" ht="75">
      <c r="A24" s="20" t="s">
        <v>19</v>
      </c>
      <c r="B24" s="7" t="s">
        <v>10</v>
      </c>
      <c r="C24" s="8" t="s">
        <v>3</v>
      </c>
      <c r="D24" s="8" t="s">
        <v>8</v>
      </c>
      <c r="E24" s="9" t="s">
        <v>112</v>
      </c>
      <c r="F24" s="10" t="s">
        <v>18</v>
      </c>
      <c r="G24" s="10"/>
      <c r="H24" s="11">
        <v>185000</v>
      </c>
      <c r="I24" s="11">
        <v>125795</v>
      </c>
      <c r="J24" s="11">
        <v>127000</v>
      </c>
    </row>
    <row r="25" spans="1:10" ht="93.75">
      <c r="A25" s="39" t="s">
        <v>202</v>
      </c>
      <c r="B25" s="40" t="s">
        <v>10</v>
      </c>
      <c r="C25" s="6" t="s">
        <v>3</v>
      </c>
      <c r="D25" s="6" t="s">
        <v>4</v>
      </c>
      <c r="E25" s="41" t="s">
        <v>51</v>
      </c>
      <c r="F25" s="42" t="s">
        <v>0</v>
      </c>
      <c r="G25" s="42"/>
      <c r="H25" s="43">
        <f>H26</f>
        <v>1258000</v>
      </c>
      <c r="I25" s="43">
        <f>I26</f>
        <v>752332</v>
      </c>
      <c r="J25" s="43">
        <f>J26</f>
        <v>750000</v>
      </c>
    </row>
    <row r="26" spans="1:10" ht="37.5" customHeight="1">
      <c r="A26" s="64" t="s">
        <v>184</v>
      </c>
      <c r="B26" s="65" t="s">
        <v>10</v>
      </c>
      <c r="C26" s="56" t="s">
        <v>3</v>
      </c>
      <c r="D26" s="56" t="s">
        <v>4</v>
      </c>
      <c r="E26" s="57" t="s">
        <v>12</v>
      </c>
      <c r="F26" s="66" t="s">
        <v>0</v>
      </c>
      <c r="G26" s="66"/>
      <c r="H26" s="67">
        <f>H27+H31+H40</f>
        <v>1258000</v>
      </c>
      <c r="I26" s="67">
        <f>I27+I31+I40</f>
        <v>752332</v>
      </c>
      <c r="J26" s="67">
        <f>J27+J31+J40</f>
        <v>750000</v>
      </c>
    </row>
    <row r="27" spans="1:10" ht="112.5">
      <c r="A27" s="29" t="s">
        <v>57</v>
      </c>
      <c r="B27" s="7" t="s">
        <v>10</v>
      </c>
      <c r="C27" s="8" t="s">
        <v>3</v>
      </c>
      <c r="D27" s="8" t="s">
        <v>4</v>
      </c>
      <c r="E27" s="3" t="s">
        <v>12</v>
      </c>
      <c r="F27" s="10" t="s">
        <v>54</v>
      </c>
      <c r="G27" s="10"/>
      <c r="H27" s="11">
        <f>H28</f>
        <v>1056000</v>
      </c>
      <c r="I27" s="11">
        <f>I28</f>
        <v>702180</v>
      </c>
      <c r="J27" s="11">
        <f>J28</f>
        <v>710000</v>
      </c>
    </row>
    <row r="28" spans="1:10" ht="37.5">
      <c r="A28" s="29" t="s">
        <v>182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55</v>
      </c>
      <c r="G28" s="10"/>
      <c r="H28" s="11">
        <f>H29+H30</f>
        <v>1056000</v>
      </c>
      <c r="I28" s="11">
        <f>I29+I30</f>
        <v>702180</v>
      </c>
      <c r="J28" s="11">
        <f>J29+J30</f>
        <v>710000</v>
      </c>
    </row>
    <row r="29" spans="1:10" ht="37.5">
      <c r="A29" s="20" t="s">
        <v>183</v>
      </c>
      <c r="B29" s="3">
        <v>805</v>
      </c>
      <c r="C29" s="12" t="s">
        <v>3</v>
      </c>
      <c r="D29" s="8" t="s">
        <v>4</v>
      </c>
      <c r="E29" s="3" t="s">
        <v>12</v>
      </c>
      <c r="F29" s="12" t="s">
        <v>17</v>
      </c>
      <c r="G29" s="12"/>
      <c r="H29" s="4">
        <v>809000</v>
      </c>
      <c r="I29" s="4">
        <v>539000</v>
      </c>
      <c r="J29" s="4">
        <v>545000</v>
      </c>
    </row>
    <row r="30" spans="1:10" ht="75">
      <c r="A30" s="20" t="s">
        <v>19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18</v>
      </c>
      <c r="G30" s="12"/>
      <c r="H30" s="4">
        <v>247000</v>
      </c>
      <c r="I30" s="4">
        <v>163180</v>
      </c>
      <c r="J30" s="4">
        <v>165000</v>
      </c>
    </row>
    <row r="31" spans="1:10" ht="56.25">
      <c r="A31" s="31" t="s">
        <v>59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58</v>
      </c>
      <c r="G31" s="12"/>
      <c r="H31" s="4">
        <f t="shared" ref="H31:J32" si="1">H32</f>
        <v>200000</v>
      </c>
      <c r="I31" s="4">
        <f t="shared" si="1"/>
        <v>49652</v>
      </c>
      <c r="J31" s="4">
        <f t="shared" si="1"/>
        <v>39500</v>
      </c>
    </row>
    <row r="32" spans="1:10" ht="56.25">
      <c r="A32" s="20" t="s">
        <v>185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60</v>
      </c>
      <c r="G32" s="12"/>
      <c r="H32" s="4">
        <f t="shared" si="1"/>
        <v>200000</v>
      </c>
      <c r="I32" s="4">
        <f t="shared" si="1"/>
        <v>49652</v>
      </c>
      <c r="J32" s="4">
        <f t="shared" si="1"/>
        <v>39500</v>
      </c>
    </row>
    <row r="33" spans="1:10">
      <c r="A33" s="17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20</v>
      </c>
      <c r="G33" s="12"/>
      <c r="H33" s="4">
        <f>SUM(H34:H39)</f>
        <v>200000</v>
      </c>
      <c r="I33" s="4">
        <f>SUM(I34:I39)</f>
        <v>49652</v>
      </c>
      <c r="J33" s="4">
        <f>SUM(J34:J39)</f>
        <v>39500</v>
      </c>
    </row>
    <row r="34" spans="1:10">
      <c r="A34" s="17" t="s">
        <v>72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 t="s">
        <v>61</v>
      </c>
      <c r="H34" s="4">
        <v>43000</v>
      </c>
      <c r="I34" s="4">
        <v>16000</v>
      </c>
      <c r="J34" s="4">
        <v>11000</v>
      </c>
    </row>
    <row r="35" spans="1:10">
      <c r="A35" s="17" t="s">
        <v>73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20</v>
      </c>
      <c r="G35" s="12" t="s">
        <v>62</v>
      </c>
      <c r="H35" s="4">
        <v>50000</v>
      </c>
      <c r="I35" s="4">
        <v>10000</v>
      </c>
      <c r="J35" s="4">
        <v>10000</v>
      </c>
    </row>
    <row r="36" spans="1:10">
      <c r="A36" s="17" t="s">
        <v>75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20</v>
      </c>
      <c r="G36" s="12" t="s">
        <v>64</v>
      </c>
      <c r="H36" s="4">
        <v>10000</v>
      </c>
      <c r="I36" s="4">
        <v>10000</v>
      </c>
      <c r="J36" s="4">
        <v>12500</v>
      </c>
    </row>
    <row r="37" spans="1:10">
      <c r="A37" s="17" t="s">
        <v>76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20</v>
      </c>
      <c r="G37" s="8" t="s">
        <v>65</v>
      </c>
      <c r="H37" s="4">
        <v>15000</v>
      </c>
      <c r="I37" s="4">
        <v>5000</v>
      </c>
      <c r="J37" s="4">
        <v>5000</v>
      </c>
    </row>
    <row r="38" spans="1:10">
      <c r="A38" s="17" t="s">
        <v>144</v>
      </c>
      <c r="B38" s="3">
        <v>805</v>
      </c>
      <c r="C38" s="12" t="s">
        <v>3</v>
      </c>
      <c r="D38" s="8" t="s">
        <v>4</v>
      </c>
      <c r="E38" s="3" t="s">
        <v>12</v>
      </c>
      <c r="F38" s="12" t="s">
        <v>20</v>
      </c>
      <c r="G38" s="12" t="s">
        <v>145</v>
      </c>
      <c r="H38" s="4">
        <v>50000</v>
      </c>
      <c r="I38" s="4">
        <v>0</v>
      </c>
      <c r="J38" s="4">
        <v>0</v>
      </c>
    </row>
    <row r="39" spans="1:10" ht="20.25" customHeight="1">
      <c r="A39" s="18" t="s">
        <v>77</v>
      </c>
      <c r="B39" s="3">
        <v>805</v>
      </c>
      <c r="C39" s="12" t="s">
        <v>3</v>
      </c>
      <c r="D39" s="8" t="s">
        <v>4</v>
      </c>
      <c r="E39" s="3" t="s">
        <v>12</v>
      </c>
      <c r="F39" s="12" t="s">
        <v>20</v>
      </c>
      <c r="G39" s="12" t="s">
        <v>66</v>
      </c>
      <c r="H39" s="4">
        <v>32000</v>
      </c>
      <c r="I39" s="4">
        <v>8652</v>
      </c>
      <c r="J39" s="4">
        <v>1000</v>
      </c>
    </row>
    <row r="40" spans="1:10">
      <c r="A40" s="17" t="s">
        <v>70</v>
      </c>
      <c r="B40" s="3">
        <v>805</v>
      </c>
      <c r="C40" s="12" t="s">
        <v>3</v>
      </c>
      <c r="D40" s="8" t="s">
        <v>4</v>
      </c>
      <c r="E40" s="3" t="s">
        <v>12</v>
      </c>
      <c r="F40" s="12" t="s">
        <v>67</v>
      </c>
      <c r="G40" s="12"/>
      <c r="H40" s="4">
        <f t="shared" ref="H40:J42" si="2">H41</f>
        <v>2000</v>
      </c>
      <c r="I40" s="4">
        <f t="shared" si="2"/>
        <v>500</v>
      </c>
      <c r="J40" s="4">
        <f t="shared" si="2"/>
        <v>500</v>
      </c>
    </row>
    <row r="41" spans="1:10">
      <c r="A41" s="17" t="s">
        <v>71</v>
      </c>
      <c r="B41" s="3">
        <v>805</v>
      </c>
      <c r="C41" s="12" t="s">
        <v>3</v>
      </c>
      <c r="D41" s="8" t="s">
        <v>4</v>
      </c>
      <c r="E41" s="3" t="s">
        <v>12</v>
      </c>
      <c r="F41" s="12" t="s">
        <v>68</v>
      </c>
      <c r="G41" s="12"/>
      <c r="H41" s="4">
        <f t="shared" si="2"/>
        <v>2000</v>
      </c>
      <c r="I41" s="4">
        <f t="shared" si="2"/>
        <v>500</v>
      </c>
      <c r="J41" s="4">
        <f t="shared" si="2"/>
        <v>500</v>
      </c>
    </row>
    <row r="42" spans="1:10">
      <c r="A42" s="17" t="s">
        <v>22</v>
      </c>
      <c r="B42" s="3">
        <v>805</v>
      </c>
      <c r="C42" s="12" t="s">
        <v>3</v>
      </c>
      <c r="D42" s="8" t="s">
        <v>4</v>
      </c>
      <c r="E42" s="3" t="s">
        <v>12</v>
      </c>
      <c r="F42" s="12" t="s">
        <v>21</v>
      </c>
      <c r="G42" s="12"/>
      <c r="H42" s="4">
        <f t="shared" si="2"/>
        <v>2000</v>
      </c>
      <c r="I42" s="4">
        <f t="shared" si="2"/>
        <v>500</v>
      </c>
      <c r="J42" s="4">
        <f t="shared" si="2"/>
        <v>500</v>
      </c>
    </row>
    <row r="43" spans="1:10">
      <c r="A43" s="17" t="s">
        <v>78</v>
      </c>
      <c r="B43" s="3">
        <v>805</v>
      </c>
      <c r="C43" s="12" t="s">
        <v>3</v>
      </c>
      <c r="D43" s="8" t="s">
        <v>4</v>
      </c>
      <c r="E43" s="3" t="s">
        <v>12</v>
      </c>
      <c r="F43" s="12" t="s">
        <v>21</v>
      </c>
      <c r="G43" s="12" t="s">
        <v>69</v>
      </c>
      <c r="H43" s="4">
        <v>2000</v>
      </c>
      <c r="I43" s="4">
        <v>500</v>
      </c>
      <c r="J43" s="4">
        <v>500</v>
      </c>
    </row>
    <row r="44" spans="1:10" ht="75">
      <c r="A44" s="32" t="s">
        <v>165</v>
      </c>
      <c r="B44" s="33">
        <v>805</v>
      </c>
      <c r="C44" s="37" t="s">
        <v>3</v>
      </c>
      <c r="D44" s="6" t="s">
        <v>133</v>
      </c>
      <c r="E44" s="36" t="s">
        <v>51</v>
      </c>
      <c r="F44" s="37" t="s">
        <v>0</v>
      </c>
      <c r="G44" s="37" t="s">
        <v>0</v>
      </c>
      <c r="H44" s="38">
        <f t="shared" ref="H44:J47" si="3">H45</f>
        <v>53848</v>
      </c>
      <c r="I44" s="38">
        <f t="shared" si="3"/>
        <v>53848</v>
      </c>
      <c r="J44" s="38">
        <f t="shared" si="3"/>
        <v>53848</v>
      </c>
    </row>
    <row r="45" spans="1:10" ht="158.25" customHeight="1">
      <c r="A45" s="73" t="s">
        <v>186</v>
      </c>
      <c r="B45" s="61">
        <v>805</v>
      </c>
      <c r="C45" s="55" t="s">
        <v>3</v>
      </c>
      <c r="D45" s="56" t="s">
        <v>133</v>
      </c>
      <c r="E45" s="57" t="s">
        <v>139</v>
      </c>
      <c r="F45" s="55" t="s">
        <v>0</v>
      </c>
      <c r="G45" s="55"/>
      <c r="H45" s="58">
        <f t="shared" si="3"/>
        <v>53848</v>
      </c>
      <c r="I45" s="58">
        <f>I46</f>
        <v>53848</v>
      </c>
      <c r="J45" s="58">
        <f t="shared" si="3"/>
        <v>53848</v>
      </c>
    </row>
    <row r="46" spans="1:10">
      <c r="A46" s="74" t="s">
        <v>134</v>
      </c>
      <c r="B46" s="13">
        <v>805</v>
      </c>
      <c r="C46" s="12" t="s">
        <v>3</v>
      </c>
      <c r="D46" s="8" t="s">
        <v>133</v>
      </c>
      <c r="E46" s="3" t="s">
        <v>139</v>
      </c>
      <c r="F46" s="12" t="s">
        <v>135</v>
      </c>
      <c r="G46" s="12"/>
      <c r="H46" s="4">
        <f t="shared" si="3"/>
        <v>53848</v>
      </c>
      <c r="I46" s="4">
        <f t="shared" si="3"/>
        <v>53848</v>
      </c>
      <c r="J46" s="4">
        <f t="shared" si="3"/>
        <v>53848</v>
      </c>
    </row>
    <row r="47" spans="1:10">
      <c r="A47" s="74" t="s">
        <v>136</v>
      </c>
      <c r="B47" s="13">
        <v>805</v>
      </c>
      <c r="C47" s="12" t="s">
        <v>3</v>
      </c>
      <c r="D47" s="8" t="s">
        <v>133</v>
      </c>
      <c r="E47" s="3" t="s">
        <v>139</v>
      </c>
      <c r="F47" s="12" t="s">
        <v>137</v>
      </c>
      <c r="G47" s="12"/>
      <c r="H47" s="4">
        <f t="shared" si="3"/>
        <v>53848</v>
      </c>
      <c r="I47" s="4">
        <f t="shared" si="3"/>
        <v>53848</v>
      </c>
      <c r="J47" s="4">
        <f t="shared" si="3"/>
        <v>53848</v>
      </c>
    </row>
    <row r="48" spans="1:10" ht="56.25">
      <c r="A48" s="17" t="s">
        <v>187</v>
      </c>
      <c r="B48" s="13">
        <v>805</v>
      </c>
      <c r="C48" s="12" t="s">
        <v>3</v>
      </c>
      <c r="D48" s="8" t="s">
        <v>133</v>
      </c>
      <c r="E48" s="3" t="s">
        <v>139</v>
      </c>
      <c r="F48" s="12" t="s">
        <v>137</v>
      </c>
      <c r="G48" s="12" t="s">
        <v>138</v>
      </c>
      <c r="H48" s="4">
        <v>53848</v>
      </c>
      <c r="I48" s="4">
        <v>53848</v>
      </c>
      <c r="J48" s="4">
        <v>53848</v>
      </c>
    </row>
    <row r="49" spans="1:10" ht="37.5" customHeight="1">
      <c r="A49" s="32" t="s">
        <v>79</v>
      </c>
      <c r="B49" s="33">
        <v>805</v>
      </c>
      <c r="C49" s="34" t="s">
        <v>3</v>
      </c>
      <c r="D49" s="35">
        <v>11</v>
      </c>
      <c r="E49" s="36" t="s">
        <v>51</v>
      </c>
      <c r="F49" s="37" t="s">
        <v>0</v>
      </c>
      <c r="G49" s="37"/>
      <c r="H49" s="38">
        <f>H51</f>
        <v>50000</v>
      </c>
      <c r="I49" s="38">
        <f>I51</f>
        <v>20000</v>
      </c>
      <c r="J49" s="38">
        <f>J51</f>
        <v>20000</v>
      </c>
    </row>
    <row r="50" spans="1:10" ht="37.5">
      <c r="A50" s="63" t="s">
        <v>188</v>
      </c>
      <c r="B50" s="61">
        <v>805</v>
      </c>
      <c r="C50" s="54" t="s">
        <v>3</v>
      </c>
      <c r="D50" s="62">
        <v>11</v>
      </c>
      <c r="E50" s="57" t="s">
        <v>155</v>
      </c>
      <c r="F50" s="55" t="s">
        <v>0</v>
      </c>
      <c r="G50" s="81"/>
      <c r="H50" s="58">
        <f t="shared" ref="H50:J52" si="4">H51</f>
        <v>50000</v>
      </c>
      <c r="I50" s="58">
        <f t="shared" si="4"/>
        <v>20000</v>
      </c>
      <c r="J50" s="58">
        <f t="shared" si="4"/>
        <v>20000</v>
      </c>
    </row>
    <row r="51" spans="1:10">
      <c r="A51" s="17" t="s">
        <v>70</v>
      </c>
      <c r="B51" s="13">
        <v>805</v>
      </c>
      <c r="C51" s="14" t="s">
        <v>3</v>
      </c>
      <c r="D51" s="15">
        <v>11</v>
      </c>
      <c r="E51" s="3" t="s">
        <v>155</v>
      </c>
      <c r="F51" s="12" t="s">
        <v>67</v>
      </c>
      <c r="G51" s="12"/>
      <c r="H51" s="4">
        <f t="shared" si="4"/>
        <v>50000</v>
      </c>
      <c r="I51" s="4">
        <f t="shared" si="4"/>
        <v>20000</v>
      </c>
      <c r="J51" s="4">
        <f t="shared" si="4"/>
        <v>20000</v>
      </c>
    </row>
    <row r="52" spans="1:10">
      <c r="A52" s="17" t="s">
        <v>28</v>
      </c>
      <c r="B52" s="13">
        <v>805</v>
      </c>
      <c r="C52" s="14" t="s">
        <v>3</v>
      </c>
      <c r="D52" s="15">
        <v>11</v>
      </c>
      <c r="E52" s="3" t="s">
        <v>155</v>
      </c>
      <c r="F52" s="12" t="s">
        <v>27</v>
      </c>
      <c r="G52" s="12"/>
      <c r="H52" s="4">
        <f t="shared" si="4"/>
        <v>50000</v>
      </c>
      <c r="I52" s="4">
        <f t="shared" si="4"/>
        <v>20000</v>
      </c>
      <c r="J52" s="4">
        <f t="shared" si="4"/>
        <v>20000</v>
      </c>
    </row>
    <row r="53" spans="1:10">
      <c r="A53" s="17" t="s">
        <v>78</v>
      </c>
      <c r="B53" s="13">
        <v>805</v>
      </c>
      <c r="C53" s="14" t="s">
        <v>3</v>
      </c>
      <c r="D53" s="15">
        <v>11</v>
      </c>
      <c r="E53" s="3" t="s">
        <v>155</v>
      </c>
      <c r="F53" s="12" t="s">
        <v>27</v>
      </c>
      <c r="G53" s="12" t="s">
        <v>69</v>
      </c>
      <c r="H53" s="4">
        <v>50000</v>
      </c>
      <c r="I53" s="4">
        <v>20000</v>
      </c>
      <c r="J53" s="4">
        <v>20000</v>
      </c>
    </row>
    <row r="54" spans="1:10">
      <c r="A54" s="46" t="s">
        <v>83</v>
      </c>
      <c r="B54" s="33">
        <v>805</v>
      </c>
      <c r="C54" s="34" t="s">
        <v>3</v>
      </c>
      <c r="D54" s="35">
        <v>13</v>
      </c>
      <c r="E54" s="36" t="s">
        <v>51</v>
      </c>
      <c r="F54" s="37" t="s">
        <v>0</v>
      </c>
      <c r="G54" s="37"/>
      <c r="H54" s="38">
        <f>H55+H60+H70+H75+H80+H85+H90+H95+H100+H105+H65</f>
        <v>462460.53999999992</v>
      </c>
      <c r="I54" s="38">
        <f>I55+I60+I70+I75+I80+I85+I90+I95+I100+I105</f>
        <v>71770</v>
      </c>
      <c r="J54" s="38">
        <f>J55+J60+J70+J75+J80+J85+J90+J95+J100+J105</f>
        <v>43645</v>
      </c>
    </row>
    <row r="55" spans="1:10" ht="125.25" customHeight="1">
      <c r="A55" s="60" t="s">
        <v>189</v>
      </c>
      <c r="B55" s="61">
        <v>805</v>
      </c>
      <c r="C55" s="54" t="s">
        <v>3</v>
      </c>
      <c r="D55" s="62">
        <v>13</v>
      </c>
      <c r="E55" s="57" t="s">
        <v>113</v>
      </c>
      <c r="F55" s="55" t="s">
        <v>0</v>
      </c>
      <c r="G55" s="55"/>
      <c r="H55" s="58">
        <f>H56</f>
        <v>50000</v>
      </c>
      <c r="I55" s="58">
        <f t="shared" ref="H55:J58" si="5">I56</f>
        <v>25000</v>
      </c>
      <c r="J55" s="58">
        <f t="shared" si="5"/>
        <v>0</v>
      </c>
    </row>
    <row r="56" spans="1:10" ht="66.75" customHeight="1">
      <c r="A56" s="31" t="s">
        <v>59</v>
      </c>
      <c r="B56" s="13">
        <v>805</v>
      </c>
      <c r="C56" s="14" t="s">
        <v>3</v>
      </c>
      <c r="D56" s="15">
        <v>13</v>
      </c>
      <c r="E56" s="3" t="s">
        <v>113</v>
      </c>
      <c r="F56" s="12" t="s">
        <v>58</v>
      </c>
      <c r="G56" s="12"/>
      <c r="H56" s="4">
        <f t="shared" si="5"/>
        <v>50000</v>
      </c>
      <c r="I56" s="4">
        <f t="shared" si="5"/>
        <v>25000</v>
      </c>
      <c r="J56" s="4">
        <f t="shared" si="5"/>
        <v>0</v>
      </c>
    </row>
    <row r="57" spans="1:10" ht="56.25">
      <c r="A57" s="20" t="s">
        <v>185</v>
      </c>
      <c r="B57" s="13">
        <v>805</v>
      </c>
      <c r="C57" s="14" t="s">
        <v>3</v>
      </c>
      <c r="D57" s="15">
        <v>13</v>
      </c>
      <c r="E57" s="3" t="s">
        <v>113</v>
      </c>
      <c r="F57" s="12" t="s">
        <v>60</v>
      </c>
      <c r="G57" s="12"/>
      <c r="H57" s="4">
        <f t="shared" si="5"/>
        <v>50000</v>
      </c>
      <c r="I57" s="4">
        <f t="shared" si="5"/>
        <v>25000</v>
      </c>
      <c r="J57" s="4">
        <f t="shared" si="5"/>
        <v>0</v>
      </c>
    </row>
    <row r="58" spans="1:10">
      <c r="A58" s="17" t="s">
        <v>156</v>
      </c>
      <c r="B58" s="13">
        <v>805</v>
      </c>
      <c r="C58" s="14" t="s">
        <v>3</v>
      </c>
      <c r="D58" s="15">
        <v>13</v>
      </c>
      <c r="E58" s="3" t="s">
        <v>113</v>
      </c>
      <c r="F58" s="12" t="s">
        <v>20</v>
      </c>
      <c r="G58" s="12"/>
      <c r="H58" s="4">
        <f t="shared" si="5"/>
        <v>50000</v>
      </c>
      <c r="I58" s="4">
        <f t="shared" si="5"/>
        <v>25000</v>
      </c>
      <c r="J58" s="4">
        <f t="shared" si="5"/>
        <v>0</v>
      </c>
    </row>
    <row r="59" spans="1:10">
      <c r="A59" s="17" t="s">
        <v>76</v>
      </c>
      <c r="B59" s="13">
        <v>805</v>
      </c>
      <c r="C59" s="14" t="s">
        <v>3</v>
      </c>
      <c r="D59" s="15">
        <v>13</v>
      </c>
      <c r="E59" s="3" t="s">
        <v>113</v>
      </c>
      <c r="F59" s="12" t="s">
        <v>20</v>
      </c>
      <c r="G59" s="12" t="s">
        <v>65</v>
      </c>
      <c r="H59" s="4">
        <v>50000</v>
      </c>
      <c r="I59" s="4">
        <v>25000</v>
      </c>
      <c r="J59" s="4">
        <v>0</v>
      </c>
    </row>
    <row r="60" spans="1:10" ht="37.5">
      <c r="A60" s="60" t="s">
        <v>115</v>
      </c>
      <c r="B60" s="61">
        <v>805</v>
      </c>
      <c r="C60" s="54" t="s">
        <v>3</v>
      </c>
      <c r="D60" s="62">
        <v>13</v>
      </c>
      <c r="E60" s="57" t="s">
        <v>114</v>
      </c>
      <c r="F60" s="55" t="s">
        <v>0</v>
      </c>
      <c r="G60" s="55"/>
      <c r="H60" s="58">
        <f t="shared" ref="H60:J72" si="6">H61</f>
        <v>110000</v>
      </c>
      <c r="I60" s="58">
        <f t="shared" si="6"/>
        <v>15000</v>
      </c>
      <c r="J60" s="58">
        <f t="shared" si="6"/>
        <v>5000</v>
      </c>
    </row>
    <row r="61" spans="1:10" ht="56.25">
      <c r="A61" s="31" t="s">
        <v>59</v>
      </c>
      <c r="B61" s="13">
        <v>805</v>
      </c>
      <c r="C61" s="14" t="s">
        <v>3</v>
      </c>
      <c r="D61" s="15">
        <v>13</v>
      </c>
      <c r="E61" s="3" t="s">
        <v>114</v>
      </c>
      <c r="F61" s="12" t="s">
        <v>58</v>
      </c>
      <c r="G61" s="12"/>
      <c r="H61" s="4">
        <f t="shared" si="6"/>
        <v>110000</v>
      </c>
      <c r="I61" s="4">
        <f t="shared" si="6"/>
        <v>15000</v>
      </c>
      <c r="J61" s="4">
        <f t="shared" si="6"/>
        <v>5000</v>
      </c>
    </row>
    <row r="62" spans="1:10" ht="56.25">
      <c r="A62" s="20" t="s">
        <v>185</v>
      </c>
      <c r="B62" s="13">
        <v>805</v>
      </c>
      <c r="C62" s="14" t="s">
        <v>3</v>
      </c>
      <c r="D62" s="15">
        <v>13</v>
      </c>
      <c r="E62" s="3" t="s">
        <v>114</v>
      </c>
      <c r="F62" s="12" t="s">
        <v>60</v>
      </c>
      <c r="G62" s="12"/>
      <c r="H62" s="4">
        <f t="shared" si="6"/>
        <v>110000</v>
      </c>
      <c r="I62" s="4">
        <f t="shared" si="6"/>
        <v>15000</v>
      </c>
      <c r="J62" s="4">
        <f t="shared" si="6"/>
        <v>5000</v>
      </c>
    </row>
    <row r="63" spans="1:10">
      <c r="A63" s="17" t="s">
        <v>156</v>
      </c>
      <c r="B63" s="13">
        <v>805</v>
      </c>
      <c r="C63" s="14" t="s">
        <v>3</v>
      </c>
      <c r="D63" s="15">
        <v>13</v>
      </c>
      <c r="E63" s="3" t="s">
        <v>114</v>
      </c>
      <c r="F63" s="12" t="s">
        <v>20</v>
      </c>
      <c r="G63" s="12"/>
      <c r="H63" s="4">
        <f>H64</f>
        <v>110000</v>
      </c>
      <c r="I63" s="4">
        <f>I64</f>
        <v>15000</v>
      </c>
      <c r="J63" s="4">
        <f>J64+J70</f>
        <v>5000</v>
      </c>
    </row>
    <row r="64" spans="1:10">
      <c r="A64" s="17" t="s">
        <v>76</v>
      </c>
      <c r="B64" s="13">
        <v>805</v>
      </c>
      <c r="C64" s="14" t="s">
        <v>3</v>
      </c>
      <c r="D64" s="15">
        <v>13</v>
      </c>
      <c r="E64" s="3" t="s">
        <v>114</v>
      </c>
      <c r="F64" s="12" t="s">
        <v>20</v>
      </c>
      <c r="G64" s="12" t="s">
        <v>65</v>
      </c>
      <c r="H64" s="4">
        <v>110000</v>
      </c>
      <c r="I64" s="4">
        <v>15000</v>
      </c>
      <c r="J64" s="4">
        <v>5000</v>
      </c>
    </row>
    <row r="65" spans="1:18" ht="85.5" customHeight="1">
      <c r="A65" s="63" t="s">
        <v>163</v>
      </c>
      <c r="B65" s="61">
        <v>805</v>
      </c>
      <c r="C65" s="54" t="s">
        <v>3</v>
      </c>
      <c r="D65" s="62">
        <v>13</v>
      </c>
      <c r="E65" s="57" t="s">
        <v>164</v>
      </c>
      <c r="F65" s="55" t="s">
        <v>0</v>
      </c>
      <c r="G65" s="55"/>
      <c r="H65" s="58">
        <f t="shared" ref="H65:J68" si="7">H66</f>
        <v>5000</v>
      </c>
      <c r="I65" s="58">
        <f t="shared" si="7"/>
        <v>0</v>
      </c>
      <c r="J65" s="58">
        <f t="shared" si="7"/>
        <v>0</v>
      </c>
    </row>
    <row r="66" spans="1:18" ht="56.25">
      <c r="A66" s="31" t="s">
        <v>59</v>
      </c>
      <c r="B66" s="13">
        <v>805</v>
      </c>
      <c r="C66" s="14" t="s">
        <v>3</v>
      </c>
      <c r="D66" s="15">
        <v>13</v>
      </c>
      <c r="E66" s="3" t="s">
        <v>164</v>
      </c>
      <c r="F66" s="12" t="s">
        <v>58</v>
      </c>
      <c r="G66" s="12"/>
      <c r="H66" s="4">
        <f t="shared" si="7"/>
        <v>5000</v>
      </c>
      <c r="I66" s="4">
        <f t="shared" si="7"/>
        <v>0</v>
      </c>
      <c r="J66" s="4">
        <f t="shared" si="7"/>
        <v>0</v>
      </c>
    </row>
    <row r="67" spans="1:18" ht="56.25">
      <c r="A67" s="20" t="s">
        <v>185</v>
      </c>
      <c r="B67" s="13">
        <v>805</v>
      </c>
      <c r="C67" s="14" t="s">
        <v>3</v>
      </c>
      <c r="D67" s="15">
        <v>13</v>
      </c>
      <c r="E67" s="3" t="s">
        <v>164</v>
      </c>
      <c r="F67" s="12" t="s">
        <v>60</v>
      </c>
      <c r="G67" s="12"/>
      <c r="H67" s="4">
        <f t="shared" si="7"/>
        <v>5000</v>
      </c>
      <c r="I67" s="4">
        <f t="shared" si="7"/>
        <v>0</v>
      </c>
      <c r="J67" s="4">
        <f t="shared" si="7"/>
        <v>0</v>
      </c>
    </row>
    <row r="68" spans="1:18">
      <c r="A68" s="17" t="s">
        <v>156</v>
      </c>
      <c r="B68" s="13">
        <v>805</v>
      </c>
      <c r="C68" s="14" t="s">
        <v>3</v>
      </c>
      <c r="D68" s="15">
        <v>13</v>
      </c>
      <c r="E68" s="3" t="s">
        <v>164</v>
      </c>
      <c r="F68" s="12" t="s">
        <v>20</v>
      </c>
      <c r="G68" s="12"/>
      <c r="H68" s="4">
        <f t="shared" si="7"/>
        <v>5000</v>
      </c>
      <c r="I68" s="4">
        <f t="shared" si="7"/>
        <v>0</v>
      </c>
      <c r="J68" s="4">
        <f t="shared" si="7"/>
        <v>0</v>
      </c>
    </row>
    <row r="69" spans="1:18">
      <c r="A69" s="17" t="s">
        <v>75</v>
      </c>
      <c r="B69" s="13">
        <v>805</v>
      </c>
      <c r="C69" s="14" t="s">
        <v>3</v>
      </c>
      <c r="D69" s="15">
        <v>13</v>
      </c>
      <c r="E69" s="3" t="s">
        <v>164</v>
      </c>
      <c r="F69" s="12" t="s">
        <v>20</v>
      </c>
      <c r="G69" s="12" t="s">
        <v>64</v>
      </c>
      <c r="H69" s="4">
        <v>5000</v>
      </c>
      <c r="I69" s="4">
        <v>0</v>
      </c>
      <c r="J69" s="4">
        <v>0</v>
      </c>
    </row>
    <row r="70" spans="1:18" ht="131.25">
      <c r="A70" s="71" t="s">
        <v>119</v>
      </c>
      <c r="B70" s="61">
        <v>805</v>
      </c>
      <c r="C70" s="54" t="s">
        <v>3</v>
      </c>
      <c r="D70" s="62">
        <v>13</v>
      </c>
      <c r="E70" s="57" t="s">
        <v>120</v>
      </c>
      <c r="F70" s="55" t="s">
        <v>0</v>
      </c>
      <c r="G70" s="55"/>
      <c r="H70" s="58">
        <f>H71</f>
        <v>145.9</v>
      </c>
      <c r="I70" s="58">
        <f t="shared" ref="I70:J70" si="8">I71</f>
        <v>0</v>
      </c>
      <c r="J70" s="58">
        <f t="shared" si="8"/>
        <v>0</v>
      </c>
    </row>
    <row r="71" spans="1:18" ht="56.25">
      <c r="A71" s="31" t="s">
        <v>59</v>
      </c>
      <c r="B71" s="13">
        <v>805</v>
      </c>
      <c r="C71" s="14" t="s">
        <v>3</v>
      </c>
      <c r="D71" s="15">
        <v>13</v>
      </c>
      <c r="E71" s="3" t="s">
        <v>120</v>
      </c>
      <c r="F71" s="12" t="s">
        <v>58</v>
      </c>
      <c r="G71" s="12"/>
      <c r="H71" s="4">
        <f t="shared" si="6"/>
        <v>145.9</v>
      </c>
      <c r="I71" s="4">
        <f t="shared" si="6"/>
        <v>0</v>
      </c>
      <c r="J71" s="4">
        <f t="shared" si="6"/>
        <v>0</v>
      </c>
    </row>
    <row r="72" spans="1:18" ht="56.25">
      <c r="A72" s="20" t="s">
        <v>185</v>
      </c>
      <c r="B72" s="13">
        <v>805</v>
      </c>
      <c r="C72" s="14" t="s">
        <v>3</v>
      </c>
      <c r="D72" s="15">
        <v>13</v>
      </c>
      <c r="E72" s="3" t="s">
        <v>120</v>
      </c>
      <c r="F72" s="12" t="s">
        <v>60</v>
      </c>
      <c r="G72" s="12"/>
      <c r="H72" s="4">
        <f t="shared" si="6"/>
        <v>145.9</v>
      </c>
      <c r="I72" s="4">
        <f t="shared" si="6"/>
        <v>0</v>
      </c>
      <c r="J72" s="4">
        <f t="shared" si="6"/>
        <v>0</v>
      </c>
      <c r="R72" s="82"/>
    </row>
    <row r="73" spans="1:18">
      <c r="A73" s="17" t="s">
        <v>156</v>
      </c>
      <c r="B73" s="13">
        <v>805</v>
      </c>
      <c r="C73" s="14" t="s">
        <v>3</v>
      </c>
      <c r="D73" s="15">
        <v>13</v>
      </c>
      <c r="E73" s="3" t="s">
        <v>120</v>
      </c>
      <c r="F73" s="12" t="s">
        <v>20</v>
      </c>
      <c r="G73" s="12"/>
      <c r="H73" s="4">
        <f>H74</f>
        <v>145.9</v>
      </c>
      <c r="I73" s="4">
        <f>I74</f>
        <v>0</v>
      </c>
      <c r="J73" s="4">
        <f>J74</f>
        <v>0</v>
      </c>
    </row>
    <row r="74" spans="1:18" ht="37.5">
      <c r="A74" s="17" t="s">
        <v>77</v>
      </c>
      <c r="B74" s="13">
        <v>805</v>
      </c>
      <c r="C74" s="14" t="s">
        <v>3</v>
      </c>
      <c r="D74" s="15">
        <v>13</v>
      </c>
      <c r="E74" s="3" t="s">
        <v>120</v>
      </c>
      <c r="F74" s="12" t="s">
        <v>20</v>
      </c>
      <c r="G74" s="12" t="s">
        <v>66</v>
      </c>
      <c r="H74" s="4">
        <v>145.9</v>
      </c>
      <c r="I74" s="4">
        <v>0</v>
      </c>
      <c r="J74" s="4">
        <v>0</v>
      </c>
    </row>
    <row r="75" spans="1:18" ht="225">
      <c r="A75" s="71" t="s">
        <v>121</v>
      </c>
      <c r="B75" s="61">
        <v>805</v>
      </c>
      <c r="C75" s="54" t="s">
        <v>3</v>
      </c>
      <c r="D75" s="62">
        <v>13</v>
      </c>
      <c r="E75" s="57" t="s">
        <v>122</v>
      </c>
      <c r="F75" s="55" t="s">
        <v>0</v>
      </c>
      <c r="G75" s="55"/>
      <c r="H75" s="58">
        <f t="shared" ref="H75:J77" si="9">H76</f>
        <v>614.27</v>
      </c>
      <c r="I75" s="58">
        <f t="shared" si="9"/>
        <v>0</v>
      </c>
      <c r="J75" s="58">
        <f t="shared" si="9"/>
        <v>0</v>
      </c>
    </row>
    <row r="76" spans="1:18" ht="64.5" customHeight="1">
      <c r="A76" s="31" t="s">
        <v>59</v>
      </c>
      <c r="B76" s="13">
        <v>805</v>
      </c>
      <c r="C76" s="14" t="s">
        <v>3</v>
      </c>
      <c r="D76" s="15">
        <v>13</v>
      </c>
      <c r="E76" s="3" t="s">
        <v>122</v>
      </c>
      <c r="F76" s="12" t="s">
        <v>58</v>
      </c>
      <c r="G76" s="12"/>
      <c r="H76" s="4">
        <f t="shared" si="9"/>
        <v>614.27</v>
      </c>
      <c r="I76" s="4">
        <f t="shared" si="9"/>
        <v>0</v>
      </c>
      <c r="J76" s="4">
        <f t="shared" si="9"/>
        <v>0</v>
      </c>
    </row>
    <row r="77" spans="1:18" ht="56.25">
      <c r="A77" s="20" t="s">
        <v>185</v>
      </c>
      <c r="B77" s="13">
        <v>805</v>
      </c>
      <c r="C77" s="14" t="s">
        <v>3</v>
      </c>
      <c r="D77" s="15">
        <v>13</v>
      </c>
      <c r="E77" s="3" t="s">
        <v>122</v>
      </c>
      <c r="F77" s="12" t="s">
        <v>60</v>
      </c>
      <c r="G77" s="12"/>
      <c r="H77" s="4">
        <f t="shared" si="9"/>
        <v>614.27</v>
      </c>
      <c r="I77" s="4">
        <f t="shared" si="9"/>
        <v>0</v>
      </c>
      <c r="J77" s="4">
        <f t="shared" si="9"/>
        <v>0</v>
      </c>
    </row>
    <row r="78" spans="1:18">
      <c r="A78" s="17" t="s">
        <v>156</v>
      </c>
      <c r="B78" s="13">
        <v>805</v>
      </c>
      <c r="C78" s="14" t="s">
        <v>3</v>
      </c>
      <c r="D78" s="15">
        <v>13</v>
      </c>
      <c r="E78" s="3" t="s">
        <v>122</v>
      </c>
      <c r="F78" s="12" t="s">
        <v>20</v>
      </c>
      <c r="G78" s="12"/>
      <c r="H78" s="4">
        <f>H79</f>
        <v>614.27</v>
      </c>
      <c r="I78" s="4">
        <f>I79</f>
        <v>0</v>
      </c>
      <c r="J78" s="4">
        <f>J79</f>
        <v>0</v>
      </c>
    </row>
    <row r="79" spans="1:18" ht="37.5">
      <c r="A79" s="17" t="s">
        <v>77</v>
      </c>
      <c r="B79" s="13">
        <v>805</v>
      </c>
      <c r="C79" s="14" t="s">
        <v>3</v>
      </c>
      <c r="D79" s="15">
        <v>13</v>
      </c>
      <c r="E79" s="3" t="s">
        <v>122</v>
      </c>
      <c r="F79" s="12" t="s">
        <v>20</v>
      </c>
      <c r="G79" s="12" t="s">
        <v>66</v>
      </c>
      <c r="H79" s="4">
        <v>614.27</v>
      </c>
      <c r="I79" s="4">
        <v>0</v>
      </c>
      <c r="J79" s="4">
        <v>0</v>
      </c>
    </row>
    <row r="80" spans="1:18" ht="56.25">
      <c r="A80" s="71" t="s">
        <v>124</v>
      </c>
      <c r="B80" s="61">
        <v>805</v>
      </c>
      <c r="C80" s="54" t="s">
        <v>3</v>
      </c>
      <c r="D80" s="62">
        <v>13</v>
      </c>
      <c r="E80" s="57" t="s">
        <v>123</v>
      </c>
      <c r="F80" s="55" t="s">
        <v>0</v>
      </c>
      <c r="G80" s="55"/>
      <c r="H80" s="58">
        <f t="shared" ref="H80:J82" si="10">H81</f>
        <v>145.9</v>
      </c>
      <c r="I80" s="58">
        <f t="shared" si="10"/>
        <v>0</v>
      </c>
      <c r="J80" s="58">
        <f t="shared" si="10"/>
        <v>0</v>
      </c>
    </row>
    <row r="81" spans="1:10" ht="56.25">
      <c r="A81" s="31" t="s">
        <v>59</v>
      </c>
      <c r="B81" s="13">
        <v>805</v>
      </c>
      <c r="C81" s="14" t="s">
        <v>3</v>
      </c>
      <c r="D81" s="15">
        <v>13</v>
      </c>
      <c r="E81" s="3" t="s">
        <v>123</v>
      </c>
      <c r="F81" s="12" t="s">
        <v>58</v>
      </c>
      <c r="G81" s="12"/>
      <c r="H81" s="4">
        <f t="shared" si="10"/>
        <v>145.9</v>
      </c>
      <c r="I81" s="4">
        <f t="shared" si="10"/>
        <v>0</v>
      </c>
      <c r="J81" s="4">
        <f t="shared" si="10"/>
        <v>0</v>
      </c>
    </row>
    <row r="82" spans="1:10" ht="56.25">
      <c r="A82" s="20" t="s">
        <v>185</v>
      </c>
      <c r="B82" s="13">
        <v>805</v>
      </c>
      <c r="C82" s="14" t="s">
        <v>3</v>
      </c>
      <c r="D82" s="15">
        <v>13</v>
      </c>
      <c r="E82" s="3" t="s">
        <v>123</v>
      </c>
      <c r="F82" s="12" t="s">
        <v>60</v>
      </c>
      <c r="G82" s="12"/>
      <c r="H82" s="4">
        <f t="shared" si="10"/>
        <v>145.9</v>
      </c>
      <c r="I82" s="4">
        <f t="shared" si="10"/>
        <v>0</v>
      </c>
      <c r="J82" s="4">
        <f t="shared" si="10"/>
        <v>0</v>
      </c>
    </row>
    <row r="83" spans="1:10">
      <c r="A83" s="17" t="s">
        <v>156</v>
      </c>
      <c r="B83" s="13">
        <v>805</v>
      </c>
      <c r="C83" s="14" t="s">
        <v>3</v>
      </c>
      <c r="D83" s="15">
        <v>13</v>
      </c>
      <c r="E83" s="3" t="s">
        <v>123</v>
      </c>
      <c r="F83" s="12" t="s">
        <v>20</v>
      </c>
      <c r="G83" s="12"/>
      <c r="H83" s="4">
        <f>H84</f>
        <v>145.9</v>
      </c>
      <c r="I83" s="4">
        <f>I84</f>
        <v>0</v>
      </c>
      <c r="J83" s="4">
        <v>0</v>
      </c>
    </row>
    <row r="84" spans="1:10" ht="37.5">
      <c r="A84" s="17" t="s">
        <v>77</v>
      </c>
      <c r="B84" s="13">
        <v>805</v>
      </c>
      <c r="C84" s="14" t="s">
        <v>3</v>
      </c>
      <c r="D84" s="15">
        <v>13</v>
      </c>
      <c r="E84" s="3" t="s">
        <v>123</v>
      </c>
      <c r="F84" s="12" t="s">
        <v>20</v>
      </c>
      <c r="G84" s="12" t="s">
        <v>66</v>
      </c>
      <c r="H84" s="4">
        <v>145.9</v>
      </c>
      <c r="I84" s="4">
        <v>0</v>
      </c>
      <c r="J84" s="4">
        <v>0</v>
      </c>
    </row>
    <row r="85" spans="1:10" ht="75">
      <c r="A85" s="71" t="s">
        <v>126</v>
      </c>
      <c r="B85" s="61">
        <v>805</v>
      </c>
      <c r="C85" s="54" t="s">
        <v>3</v>
      </c>
      <c r="D85" s="62">
        <v>13</v>
      </c>
      <c r="E85" s="57" t="s">
        <v>125</v>
      </c>
      <c r="F85" s="55" t="s">
        <v>0</v>
      </c>
      <c r="G85" s="55"/>
      <c r="H85" s="58">
        <f t="shared" ref="H85:J87" si="11">H86</f>
        <v>145.9</v>
      </c>
      <c r="I85" s="58">
        <f t="shared" si="11"/>
        <v>0</v>
      </c>
      <c r="J85" s="58">
        <f t="shared" si="11"/>
        <v>0</v>
      </c>
    </row>
    <row r="86" spans="1:10" ht="75" customHeight="1">
      <c r="A86" s="31" t="s">
        <v>59</v>
      </c>
      <c r="B86" s="13">
        <v>805</v>
      </c>
      <c r="C86" s="14" t="s">
        <v>3</v>
      </c>
      <c r="D86" s="15">
        <v>13</v>
      </c>
      <c r="E86" s="3" t="s">
        <v>125</v>
      </c>
      <c r="F86" s="12" t="s">
        <v>58</v>
      </c>
      <c r="G86" s="12"/>
      <c r="H86" s="4">
        <f t="shared" si="11"/>
        <v>145.9</v>
      </c>
      <c r="I86" s="4">
        <f t="shared" si="11"/>
        <v>0</v>
      </c>
      <c r="J86" s="4">
        <f t="shared" si="11"/>
        <v>0</v>
      </c>
    </row>
    <row r="87" spans="1:10" ht="56.25">
      <c r="A87" s="20" t="s">
        <v>185</v>
      </c>
      <c r="B87" s="13">
        <v>805</v>
      </c>
      <c r="C87" s="14" t="s">
        <v>3</v>
      </c>
      <c r="D87" s="15">
        <v>13</v>
      </c>
      <c r="E87" s="3" t="s">
        <v>125</v>
      </c>
      <c r="F87" s="12" t="s">
        <v>60</v>
      </c>
      <c r="G87" s="12"/>
      <c r="H87" s="4">
        <f t="shared" si="11"/>
        <v>145.9</v>
      </c>
      <c r="I87" s="4">
        <f t="shared" si="11"/>
        <v>0</v>
      </c>
      <c r="J87" s="4">
        <f t="shared" si="11"/>
        <v>0</v>
      </c>
    </row>
    <row r="88" spans="1:10">
      <c r="A88" s="17" t="s">
        <v>156</v>
      </c>
      <c r="B88" s="13">
        <v>805</v>
      </c>
      <c r="C88" s="14" t="s">
        <v>3</v>
      </c>
      <c r="D88" s="15">
        <v>13</v>
      </c>
      <c r="E88" s="3" t="s">
        <v>125</v>
      </c>
      <c r="F88" s="12" t="s">
        <v>20</v>
      </c>
      <c r="G88" s="12"/>
      <c r="H88" s="4">
        <f>H89</f>
        <v>145.9</v>
      </c>
      <c r="I88" s="4">
        <f>I89</f>
        <v>0</v>
      </c>
      <c r="J88" s="4">
        <v>0</v>
      </c>
    </row>
    <row r="89" spans="1:10" ht="37.5">
      <c r="A89" s="17" t="s">
        <v>77</v>
      </c>
      <c r="B89" s="13">
        <v>805</v>
      </c>
      <c r="C89" s="14" t="s">
        <v>3</v>
      </c>
      <c r="D89" s="15">
        <v>13</v>
      </c>
      <c r="E89" s="3" t="s">
        <v>125</v>
      </c>
      <c r="F89" s="12" t="s">
        <v>20</v>
      </c>
      <c r="G89" s="12" t="s">
        <v>66</v>
      </c>
      <c r="H89" s="4">
        <v>145.9</v>
      </c>
      <c r="I89" s="4">
        <v>0</v>
      </c>
      <c r="J89" s="4">
        <v>0</v>
      </c>
    </row>
    <row r="90" spans="1:10" ht="112.5">
      <c r="A90" s="71" t="s">
        <v>190</v>
      </c>
      <c r="B90" s="61">
        <v>805</v>
      </c>
      <c r="C90" s="54" t="s">
        <v>3</v>
      </c>
      <c r="D90" s="62">
        <v>13</v>
      </c>
      <c r="E90" s="57" t="s">
        <v>127</v>
      </c>
      <c r="F90" s="55" t="s">
        <v>0</v>
      </c>
      <c r="G90" s="55"/>
      <c r="H90" s="58">
        <f t="shared" ref="H90:J92" si="12">H91</f>
        <v>145.9</v>
      </c>
      <c r="I90" s="58">
        <f t="shared" si="12"/>
        <v>0</v>
      </c>
      <c r="J90" s="58">
        <f t="shared" si="12"/>
        <v>0</v>
      </c>
    </row>
    <row r="91" spans="1:10" ht="66.75" customHeight="1">
      <c r="A91" s="31" t="s">
        <v>59</v>
      </c>
      <c r="B91" s="13">
        <v>805</v>
      </c>
      <c r="C91" s="14" t="s">
        <v>3</v>
      </c>
      <c r="D91" s="15">
        <v>13</v>
      </c>
      <c r="E91" s="3" t="s">
        <v>127</v>
      </c>
      <c r="F91" s="12" t="s">
        <v>58</v>
      </c>
      <c r="G91" s="12"/>
      <c r="H91" s="4">
        <f t="shared" si="12"/>
        <v>145.9</v>
      </c>
      <c r="I91" s="4">
        <f t="shared" si="12"/>
        <v>0</v>
      </c>
      <c r="J91" s="4">
        <f t="shared" si="12"/>
        <v>0</v>
      </c>
    </row>
    <row r="92" spans="1:10" ht="56.25">
      <c r="A92" s="20" t="s">
        <v>185</v>
      </c>
      <c r="B92" s="13">
        <v>805</v>
      </c>
      <c r="C92" s="14" t="s">
        <v>3</v>
      </c>
      <c r="D92" s="15">
        <v>13</v>
      </c>
      <c r="E92" s="3" t="s">
        <v>127</v>
      </c>
      <c r="F92" s="12" t="s">
        <v>60</v>
      </c>
      <c r="G92" s="12"/>
      <c r="H92" s="4">
        <f t="shared" si="12"/>
        <v>145.9</v>
      </c>
      <c r="I92" s="4">
        <f t="shared" si="12"/>
        <v>0</v>
      </c>
      <c r="J92" s="4">
        <f t="shared" si="12"/>
        <v>0</v>
      </c>
    </row>
    <row r="93" spans="1:10">
      <c r="A93" s="17" t="s">
        <v>156</v>
      </c>
      <c r="B93" s="13">
        <v>805</v>
      </c>
      <c r="C93" s="14" t="s">
        <v>3</v>
      </c>
      <c r="D93" s="15">
        <v>13</v>
      </c>
      <c r="E93" s="3" t="s">
        <v>127</v>
      </c>
      <c r="F93" s="12" t="s">
        <v>20</v>
      </c>
      <c r="G93" s="12"/>
      <c r="H93" s="4">
        <f>H94</f>
        <v>145.9</v>
      </c>
      <c r="I93" s="4">
        <f>I94</f>
        <v>0</v>
      </c>
      <c r="J93" s="4">
        <v>0</v>
      </c>
    </row>
    <row r="94" spans="1:10" ht="37.5">
      <c r="A94" s="17" t="s">
        <v>77</v>
      </c>
      <c r="B94" s="13">
        <v>805</v>
      </c>
      <c r="C94" s="14" t="s">
        <v>3</v>
      </c>
      <c r="D94" s="15">
        <v>13</v>
      </c>
      <c r="E94" s="3" t="s">
        <v>127</v>
      </c>
      <c r="F94" s="12" t="s">
        <v>20</v>
      </c>
      <c r="G94" s="12" t="s">
        <v>66</v>
      </c>
      <c r="H94" s="4">
        <v>145.9</v>
      </c>
      <c r="I94" s="4">
        <v>0</v>
      </c>
      <c r="J94" s="4">
        <v>0</v>
      </c>
    </row>
    <row r="95" spans="1:10" ht="112.5">
      <c r="A95" s="71" t="s">
        <v>129</v>
      </c>
      <c r="B95" s="61">
        <v>805</v>
      </c>
      <c r="C95" s="54" t="s">
        <v>3</v>
      </c>
      <c r="D95" s="62">
        <v>13</v>
      </c>
      <c r="E95" s="57" t="s">
        <v>128</v>
      </c>
      <c r="F95" s="55" t="s">
        <v>0</v>
      </c>
      <c r="G95" s="55"/>
      <c r="H95" s="58">
        <f t="shared" ref="H95:J97" si="13">H96</f>
        <v>145.9</v>
      </c>
      <c r="I95" s="58">
        <f t="shared" si="13"/>
        <v>0</v>
      </c>
      <c r="J95" s="58">
        <f t="shared" si="13"/>
        <v>0</v>
      </c>
    </row>
    <row r="96" spans="1:10" ht="56.25">
      <c r="A96" s="31" t="s">
        <v>59</v>
      </c>
      <c r="B96" s="13">
        <v>805</v>
      </c>
      <c r="C96" s="14" t="s">
        <v>3</v>
      </c>
      <c r="D96" s="15">
        <v>13</v>
      </c>
      <c r="E96" s="3" t="s">
        <v>128</v>
      </c>
      <c r="F96" s="12" t="s">
        <v>58</v>
      </c>
      <c r="G96" s="12"/>
      <c r="H96" s="4">
        <f t="shared" si="13"/>
        <v>145.9</v>
      </c>
      <c r="I96" s="4">
        <f t="shared" si="13"/>
        <v>0</v>
      </c>
      <c r="J96" s="4">
        <f t="shared" si="13"/>
        <v>0</v>
      </c>
    </row>
    <row r="97" spans="1:10" ht="56.25">
      <c r="A97" s="20" t="s">
        <v>185</v>
      </c>
      <c r="B97" s="13">
        <v>805</v>
      </c>
      <c r="C97" s="14" t="s">
        <v>3</v>
      </c>
      <c r="D97" s="15">
        <v>13</v>
      </c>
      <c r="E97" s="3" t="s">
        <v>128</v>
      </c>
      <c r="F97" s="12" t="s">
        <v>60</v>
      </c>
      <c r="G97" s="12"/>
      <c r="H97" s="4">
        <f t="shared" si="13"/>
        <v>145.9</v>
      </c>
      <c r="I97" s="4">
        <f t="shared" si="13"/>
        <v>0</v>
      </c>
      <c r="J97" s="4">
        <f t="shared" si="13"/>
        <v>0</v>
      </c>
    </row>
    <row r="98" spans="1:10">
      <c r="A98" s="17" t="s">
        <v>156</v>
      </c>
      <c r="B98" s="13">
        <v>805</v>
      </c>
      <c r="C98" s="14" t="s">
        <v>3</v>
      </c>
      <c r="D98" s="15">
        <v>13</v>
      </c>
      <c r="E98" s="3" t="s">
        <v>128</v>
      </c>
      <c r="F98" s="12" t="s">
        <v>20</v>
      </c>
      <c r="G98" s="12"/>
      <c r="H98" s="4">
        <f>H99</f>
        <v>145.9</v>
      </c>
      <c r="I98" s="4">
        <f>I99</f>
        <v>0</v>
      </c>
      <c r="J98" s="4">
        <v>0</v>
      </c>
    </row>
    <row r="99" spans="1:10" ht="37.5">
      <c r="A99" s="17" t="s">
        <v>77</v>
      </c>
      <c r="B99" s="13">
        <v>805</v>
      </c>
      <c r="C99" s="14" t="s">
        <v>3</v>
      </c>
      <c r="D99" s="15">
        <v>13</v>
      </c>
      <c r="E99" s="3" t="s">
        <v>128</v>
      </c>
      <c r="F99" s="12" t="s">
        <v>20</v>
      </c>
      <c r="G99" s="12" t="s">
        <v>66</v>
      </c>
      <c r="H99" s="4">
        <v>145.9</v>
      </c>
      <c r="I99" s="4">
        <v>0</v>
      </c>
      <c r="J99" s="4">
        <v>0</v>
      </c>
    </row>
    <row r="100" spans="1:10" ht="56.25">
      <c r="A100" s="71" t="s">
        <v>131</v>
      </c>
      <c r="B100" s="61">
        <v>805</v>
      </c>
      <c r="C100" s="54" t="s">
        <v>3</v>
      </c>
      <c r="D100" s="62">
        <v>13</v>
      </c>
      <c r="E100" s="57" t="s">
        <v>130</v>
      </c>
      <c r="F100" s="55" t="s">
        <v>0</v>
      </c>
      <c r="G100" s="55"/>
      <c r="H100" s="58">
        <f t="shared" ref="H100:J102" si="14">H101</f>
        <v>145.9</v>
      </c>
      <c r="I100" s="58">
        <f t="shared" si="14"/>
        <v>0</v>
      </c>
      <c r="J100" s="58">
        <f t="shared" si="14"/>
        <v>0</v>
      </c>
    </row>
    <row r="101" spans="1:10" ht="56.25">
      <c r="A101" s="31" t="s">
        <v>59</v>
      </c>
      <c r="B101" s="13">
        <v>805</v>
      </c>
      <c r="C101" s="14" t="s">
        <v>3</v>
      </c>
      <c r="D101" s="15">
        <v>13</v>
      </c>
      <c r="E101" s="3" t="s">
        <v>130</v>
      </c>
      <c r="F101" s="12" t="s">
        <v>58</v>
      </c>
      <c r="G101" s="12"/>
      <c r="H101" s="4">
        <f t="shared" si="14"/>
        <v>145.9</v>
      </c>
      <c r="I101" s="4">
        <f t="shared" si="14"/>
        <v>0</v>
      </c>
      <c r="J101" s="4">
        <f t="shared" si="14"/>
        <v>0</v>
      </c>
    </row>
    <row r="102" spans="1:10" ht="56.25">
      <c r="A102" s="20" t="s">
        <v>185</v>
      </c>
      <c r="B102" s="13">
        <v>805</v>
      </c>
      <c r="C102" s="14" t="s">
        <v>3</v>
      </c>
      <c r="D102" s="15">
        <v>13</v>
      </c>
      <c r="E102" s="3" t="s">
        <v>130</v>
      </c>
      <c r="F102" s="12" t="s">
        <v>60</v>
      </c>
      <c r="G102" s="12"/>
      <c r="H102" s="4">
        <f t="shared" si="14"/>
        <v>145.9</v>
      </c>
      <c r="I102" s="4">
        <f t="shared" si="14"/>
        <v>0</v>
      </c>
      <c r="J102" s="4">
        <f t="shared" si="14"/>
        <v>0</v>
      </c>
    </row>
    <row r="103" spans="1:10">
      <c r="A103" s="17" t="s">
        <v>156</v>
      </c>
      <c r="B103" s="13">
        <v>805</v>
      </c>
      <c r="C103" s="14" t="s">
        <v>3</v>
      </c>
      <c r="D103" s="15">
        <v>13</v>
      </c>
      <c r="E103" s="3" t="s">
        <v>130</v>
      </c>
      <c r="F103" s="12" t="s">
        <v>20</v>
      </c>
      <c r="G103" s="12"/>
      <c r="H103" s="4">
        <f>H104</f>
        <v>145.9</v>
      </c>
      <c r="I103" s="4">
        <f>I104</f>
        <v>0</v>
      </c>
      <c r="J103" s="4">
        <v>0</v>
      </c>
    </row>
    <row r="104" spans="1:10" ht="37.5">
      <c r="A104" s="17" t="s">
        <v>77</v>
      </c>
      <c r="B104" s="13">
        <v>805</v>
      </c>
      <c r="C104" s="14" t="s">
        <v>3</v>
      </c>
      <c r="D104" s="15">
        <v>13</v>
      </c>
      <c r="E104" s="3" t="s">
        <v>130</v>
      </c>
      <c r="F104" s="12" t="s">
        <v>20</v>
      </c>
      <c r="G104" s="12" t="s">
        <v>66</v>
      </c>
      <c r="H104" s="4">
        <v>145.9</v>
      </c>
      <c r="I104" s="4">
        <v>0</v>
      </c>
      <c r="J104" s="4">
        <v>0</v>
      </c>
    </row>
    <row r="105" spans="1:10">
      <c r="A105" s="60" t="s">
        <v>117</v>
      </c>
      <c r="B105" s="61">
        <v>805</v>
      </c>
      <c r="C105" s="54" t="s">
        <v>3</v>
      </c>
      <c r="D105" s="62">
        <v>13</v>
      </c>
      <c r="E105" s="57" t="s">
        <v>116</v>
      </c>
      <c r="F105" s="55" t="s">
        <v>0</v>
      </c>
      <c r="G105" s="55"/>
      <c r="H105" s="58">
        <f t="shared" ref="H105:J106" si="15">H106</f>
        <v>295970.87</v>
      </c>
      <c r="I105" s="58">
        <f t="shared" si="15"/>
        <v>31770</v>
      </c>
      <c r="J105" s="58">
        <f t="shared" si="15"/>
        <v>38645</v>
      </c>
    </row>
    <row r="106" spans="1:10" ht="56.25">
      <c r="A106" s="31" t="s">
        <v>59</v>
      </c>
      <c r="B106" s="13">
        <v>805</v>
      </c>
      <c r="C106" s="14" t="s">
        <v>3</v>
      </c>
      <c r="D106" s="15">
        <v>13</v>
      </c>
      <c r="E106" s="3" t="s">
        <v>116</v>
      </c>
      <c r="F106" s="12" t="s">
        <v>58</v>
      </c>
      <c r="G106" s="12"/>
      <c r="H106" s="4">
        <f t="shared" si="15"/>
        <v>295970.87</v>
      </c>
      <c r="I106" s="4">
        <f t="shared" si="15"/>
        <v>31770</v>
      </c>
      <c r="J106" s="4">
        <f t="shared" si="15"/>
        <v>38645</v>
      </c>
    </row>
    <row r="107" spans="1:10" ht="56.25">
      <c r="A107" s="20" t="s">
        <v>185</v>
      </c>
      <c r="B107" s="13">
        <v>805</v>
      </c>
      <c r="C107" s="14" t="s">
        <v>3</v>
      </c>
      <c r="D107" s="15">
        <v>13</v>
      </c>
      <c r="E107" s="3" t="s">
        <v>116</v>
      </c>
      <c r="F107" s="12" t="s">
        <v>60</v>
      </c>
      <c r="G107" s="12"/>
      <c r="H107" s="4">
        <f>H108+H111</f>
        <v>295970.87</v>
      </c>
      <c r="I107" s="4">
        <f>I108+I111</f>
        <v>31770</v>
      </c>
      <c r="J107" s="4">
        <f>J108+J112</f>
        <v>38645</v>
      </c>
    </row>
    <row r="108" spans="1:10">
      <c r="A108" s="17" t="s">
        <v>156</v>
      </c>
      <c r="B108" s="13">
        <v>805</v>
      </c>
      <c r="C108" s="14" t="s">
        <v>3</v>
      </c>
      <c r="D108" s="15">
        <v>13</v>
      </c>
      <c r="E108" s="3" t="s">
        <v>116</v>
      </c>
      <c r="F108" s="12" t="s">
        <v>20</v>
      </c>
      <c r="G108" s="12"/>
      <c r="H108" s="4">
        <f>H109+H110</f>
        <v>235970.87</v>
      </c>
      <c r="I108" s="4">
        <f>I109+I110</f>
        <v>6770</v>
      </c>
      <c r="J108" s="4">
        <f>J109+J110</f>
        <v>15645</v>
      </c>
    </row>
    <row r="109" spans="1:10">
      <c r="A109" s="17" t="s">
        <v>75</v>
      </c>
      <c r="B109" s="13">
        <v>805</v>
      </c>
      <c r="C109" s="14" t="s">
        <v>3</v>
      </c>
      <c r="D109" s="15">
        <v>13</v>
      </c>
      <c r="E109" s="3" t="s">
        <v>116</v>
      </c>
      <c r="F109" s="12" t="s">
        <v>20</v>
      </c>
      <c r="G109" s="12" t="s">
        <v>64</v>
      </c>
      <c r="H109" s="4">
        <v>185970.87</v>
      </c>
      <c r="I109" s="4">
        <v>6770</v>
      </c>
      <c r="J109" s="4">
        <v>15645</v>
      </c>
    </row>
    <row r="110" spans="1:10">
      <c r="A110" s="17" t="s">
        <v>76</v>
      </c>
      <c r="B110" s="13">
        <v>805</v>
      </c>
      <c r="C110" s="14" t="s">
        <v>3</v>
      </c>
      <c r="D110" s="15">
        <v>13</v>
      </c>
      <c r="E110" s="3" t="s">
        <v>116</v>
      </c>
      <c r="F110" s="12" t="s">
        <v>20</v>
      </c>
      <c r="G110" s="12" t="s">
        <v>65</v>
      </c>
      <c r="H110" s="4">
        <v>50000</v>
      </c>
      <c r="I110" s="4">
        <v>0</v>
      </c>
      <c r="J110" s="4">
        <v>0</v>
      </c>
    </row>
    <row r="111" spans="1:10">
      <c r="A111" s="17" t="s">
        <v>150</v>
      </c>
      <c r="B111" s="13">
        <v>805</v>
      </c>
      <c r="C111" s="14" t="s">
        <v>3</v>
      </c>
      <c r="D111" s="15">
        <v>13</v>
      </c>
      <c r="E111" s="3" t="s">
        <v>116</v>
      </c>
      <c r="F111" s="12" t="s">
        <v>149</v>
      </c>
      <c r="G111" s="12"/>
      <c r="H111" s="4">
        <f>H112</f>
        <v>60000</v>
      </c>
      <c r="I111" s="4">
        <f>I112</f>
        <v>25000</v>
      </c>
      <c r="J111" s="4">
        <f>J112</f>
        <v>23000</v>
      </c>
    </row>
    <row r="112" spans="1:10">
      <c r="A112" s="17" t="s">
        <v>74</v>
      </c>
      <c r="B112" s="13">
        <v>805</v>
      </c>
      <c r="C112" s="14" t="s">
        <v>3</v>
      </c>
      <c r="D112" s="15">
        <v>13</v>
      </c>
      <c r="E112" s="3" t="s">
        <v>116</v>
      </c>
      <c r="F112" s="12" t="s">
        <v>149</v>
      </c>
      <c r="G112" s="12" t="s">
        <v>63</v>
      </c>
      <c r="H112" s="4">
        <v>60000</v>
      </c>
      <c r="I112" s="4">
        <v>25000</v>
      </c>
      <c r="J112" s="4">
        <v>23000</v>
      </c>
    </row>
    <row r="113" spans="1:10">
      <c r="A113" s="46" t="s">
        <v>80</v>
      </c>
      <c r="B113" s="33">
        <v>805</v>
      </c>
      <c r="C113" s="34" t="s">
        <v>8</v>
      </c>
      <c r="D113" s="37" t="s">
        <v>1</v>
      </c>
      <c r="E113" s="36" t="s">
        <v>51</v>
      </c>
      <c r="F113" s="37" t="s">
        <v>0</v>
      </c>
      <c r="G113" s="37"/>
      <c r="H113" s="38">
        <f t="shared" ref="H113:J116" si="16">H114</f>
        <v>138300</v>
      </c>
      <c r="I113" s="38">
        <f t="shared" si="16"/>
        <v>152110</v>
      </c>
      <c r="J113" s="38">
        <f t="shared" si="16"/>
        <v>166160</v>
      </c>
    </row>
    <row r="114" spans="1:10" ht="37.5">
      <c r="A114" s="46" t="s">
        <v>81</v>
      </c>
      <c r="B114" s="33">
        <v>805</v>
      </c>
      <c r="C114" s="34" t="s">
        <v>53</v>
      </c>
      <c r="D114" s="37" t="s">
        <v>7</v>
      </c>
      <c r="E114" s="36" t="s">
        <v>51</v>
      </c>
      <c r="F114" s="37" t="s">
        <v>0</v>
      </c>
      <c r="G114" s="37"/>
      <c r="H114" s="38">
        <f t="shared" si="16"/>
        <v>138300</v>
      </c>
      <c r="I114" s="38">
        <f t="shared" si="16"/>
        <v>152110</v>
      </c>
      <c r="J114" s="38">
        <f t="shared" si="16"/>
        <v>166160</v>
      </c>
    </row>
    <row r="115" spans="1:10" ht="120.75" customHeight="1">
      <c r="A115" s="60" t="s">
        <v>191</v>
      </c>
      <c r="B115" s="61">
        <v>805</v>
      </c>
      <c r="C115" s="54" t="s">
        <v>8</v>
      </c>
      <c r="D115" s="55" t="s">
        <v>7</v>
      </c>
      <c r="E115" s="57" t="s">
        <v>16</v>
      </c>
      <c r="F115" s="55" t="s">
        <v>0</v>
      </c>
      <c r="G115" s="55"/>
      <c r="H115" s="58">
        <f t="shared" si="16"/>
        <v>138300</v>
      </c>
      <c r="I115" s="58">
        <f t="shared" si="16"/>
        <v>152110</v>
      </c>
      <c r="J115" s="58">
        <f t="shared" si="16"/>
        <v>166160</v>
      </c>
    </row>
    <row r="116" spans="1:10" ht="112.5">
      <c r="A116" s="29" t="s">
        <v>57</v>
      </c>
      <c r="B116" s="13">
        <v>805</v>
      </c>
      <c r="C116" s="14" t="s">
        <v>8</v>
      </c>
      <c r="D116" s="12" t="s">
        <v>7</v>
      </c>
      <c r="E116" s="3" t="s">
        <v>16</v>
      </c>
      <c r="F116" s="12" t="s">
        <v>54</v>
      </c>
      <c r="G116" s="12"/>
      <c r="H116" s="4">
        <f t="shared" si="16"/>
        <v>138300</v>
      </c>
      <c r="I116" s="4">
        <f t="shared" si="16"/>
        <v>152110</v>
      </c>
      <c r="J116" s="4">
        <f t="shared" si="16"/>
        <v>166160</v>
      </c>
    </row>
    <row r="117" spans="1:10" ht="37.5">
      <c r="A117" s="29" t="s">
        <v>182</v>
      </c>
      <c r="B117" s="13">
        <v>805</v>
      </c>
      <c r="C117" s="14" t="s">
        <v>8</v>
      </c>
      <c r="D117" s="12" t="s">
        <v>7</v>
      </c>
      <c r="E117" s="3" t="s">
        <v>16</v>
      </c>
      <c r="F117" s="12" t="s">
        <v>55</v>
      </c>
      <c r="G117" s="12"/>
      <c r="H117" s="4">
        <f>H118+H119</f>
        <v>138300</v>
      </c>
      <c r="I117" s="4">
        <f>I118+I119</f>
        <v>152110</v>
      </c>
      <c r="J117" s="4">
        <f>J118+J119</f>
        <v>166160</v>
      </c>
    </row>
    <row r="118" spans="1:10" ht="37.5">
      <c r="A118" s="20" t="s">
        <v>183</v>
      </c>
      <c r="B118" s="13">
        <v>805</v>
      </c>
      <c r="C118" s="14" t="s">
        <v>8</v>
      </c>
      <c r="D118" s="12" t="s">
        <v>7</v>
      </c>
      <c r="E118" s="3" t="s">
        <v>16</v>
      </c>
      <c r="F118" s="12" t="s">
        <v>17</v>
      </c>
      <c r="G118" s="14"/>
      <c r="H118" s="4">
        <v>106500</v>
      </c>
      <c r="I118" s="4">
        <v>117000</v>
      </c>
      <c r="J118" s="4">
        <v>126500</v>
      </c>
    </row>
    <row r="119" spans="1:10" ht="75">
      <c r="A119" s="20" t="s">
        <v>19</v>
      </c>
      <c r="B119" s="13">
        <v>805</v>
      </c>
      <c r="C119" s="14" t="s">
        <v>8</v>
      </c>
      <c r="D119" s="12" t="s">
        <v>7</v>
      </c>
      <c r="E119" s="3" t="s">
        <v>16</v>
      </c>
      <c r="F119" s="12" t="s">
        <v>18</v>
      </c>
      <c r="G119" s="14"/>
      <c r="H119" s="4">
        <v>31800</v>
      </c>
      <c r="I119" s="4">
        <v>35110</v>
      </c>
      <c r="J119" s="4">
        <v>39660</v>
      </c>
    </row>
    <row r="120" spans="1:10" ht="56.25">
      <c r="A120" s="46" t="s">
        <v>82</v>
      </c>
      <c r="B120" s="34" t="s">
        <v>10</v>
      </c>
      <c r="C120" s="34" t="s">
        <v>7</v>
      </c>
      <c r="D120" s="37" t="s">
        <v>1</v>
      </c>
      <c r="E120" s="36" t="s">
        <v>51</v>
      </c>
      <c r="F120" s="37" t="s">
        <v>0</v>
      </c>
      <c r="G120" s="37"/>
      <c r="H120" s="38">
        <f t="shared" ref="H120:J125" si="17">H121</f>
        <v>185000</v>
      </c>
      <c r="I120" s="38">
        <f t="shared" si="17"/>
        <v>15000</v>
      </c>
      <c r="J120" s="38">
        <f t="shared" si="17"/>
        <v>5000</v>
      </c>
    </row>
    <row r="121" spans="1:10" ht="75">
      <c r="A121" s="46" t="s">
        <v>192</v>
      </c>
      <c r="B121" s="33">
        <v>805</v>
      </c>
      <c r="C121" s="34" t="s">
        <v>7</v>
      </c>
      <c r="D121" s="37" t="s">
        <v>9</v>
      </c>
      <c r="E121" s="36" t="s">
        <v>51</v>
      </c>
      <c r="F121" s="37" t="s">
        <v>0</v>
      </c>
      <c r="G121" s="37"/>
      <c r="H121" s="38">
        <f t="shared" si="17"/>
        <v>185000</v>
      </c>
      <c r="I121" s="38">
        <f t="shared" si="17"/>
        <v>15000</v>
      </c>
      <c r="J121" s="38">
        <f t="shared" si="17"/>
        <v>5000</v>
      </c>
    </row>
    <row r="122" spans="1:10" ht="37.5">
      <c r="A122" s="60" t="s">
        <v>157</v>
      </c>
      <c r="B122" s="61">
        <v>805</v>
      </c>
      <c r="C122" s="54" t="s">
        <v>7</v>
      </c>
      <c r="D122" s="55" t="s">
        <v>9</v>
      </c>
      <c r="E122" s="55" t="s">
        <v>13</v>
      </c>
      <c r="F122" s="55" t="s">
        <v>0</v>
      </c>
      <c r="G122" s="55"/>
      <c r="H122" s="58">
        <f t="shared" si="17"/>
        <v>185000</v>
      </c>
      <c r="I122" s="58">
        <f t="shared" si="17"/>
        <v>15000</v>
      </c>
      <c r="J122" s="58">
        <f t="shared" si="17"/>
        <v>5000</v>
      </c>
    </row>
    <row r="123" spans="1:10" ht="56.25">
      <c r="A123" s="31" t="s">
        <v>59</v>
      </c>
      <c r="B123" s="14" t="s">
        <v>10</v>
      </c>
      <c r="C123" s="14" t="s">
        <v>7</v>
      </c>
      <c r="D123" s="12" t="s">
        <v>9</v>
      </c>
      <c r="E123" s="12" t="s">
        <v>13</v>
      </c>
      <c r="F123" s="12" t="s">
        <v>58</v>
      </c>
      <c r="G123" s="12"/>
      <c r="H123" s="4">
        <f t="shared" si="17"/>
        <v>185000</v>
      </c>
      <c r="I123" s="4">
        <f t="shared" si="17"/>
        <v>15000</v>
      </c>
      <c r="J123" s="4">
        <f t="shared" si="17"/>
        <v>5000</v>
      </c>
    </row>
    <row r="124" spans="1:10" ht="56.25">
      <c r="A124" s="20" t="s">
        <v>193</v>
      </c>
      <c r="B124" s="14" t="s">
        <v>10</v>
      </c>
      <c r="C124" s="14" t="s">
        <v>7</v>
      </c>
      <c r="D124" s="12" t="s">
        <v>9</v>
      </c>
      <c r="E124" s="12" t="s">
        <v>13</v>
      </c>
      <c r="F124" s="12" t="s">
        <v>60</v>
      </c>
      <c r="G124" s="12"/>
      <c r="H124" s="4">
        <f t="shared" si="17"/>
        <v>185000</v>
      </c>
      <c r="I124" s="4">
        <f t="shared" si="17"/>
        <v>15000</v>
      </c>
      <c r="J124" s="4">
        <f t="shared" si="17"/>
        <v>5000</v>
      </c>
    </row>
    <row r="125" spans="1:10">
      <c r="A125" s="17" t="s">
        <v>156</v>
      </c>
      <c r="B125" s="14" t="s">
        <v>10</v>
      </c>
      <c r="C125" s="14" t="s">
        <v>7</v>
      </c>
      <c r="D125" s="12" t="s">
        <v>9</v>
      </c>
      <c r="E125" s="12" t="s">
        <v>13</v>
      </c>
      <c r="F125" s="12" t="s">
        <v>20</v>
      </c>
      <c r="G125" s="12"/>
      <c r="H125" s="4">
        <f t="shared" si="17"/>
        <v>185000</v>
      </c>
      <c r="I125" s="4">
        <f t="shared" si="17"/>
        <v>15000</v>
      </c>
      <c r="J125" s="4">
        <f t="shared" si="17"/>
        <v>5000</v>
      </c>
    </row>
    <row r="126" spans="1:10">
      <c r="A126" s="17" t="s">
        <v>75</v>
      </c>
      <c r="B126" s="13">
        <v>805</v>
      </c>
      <c r="C126" s="14" t="s">
        <v>7</v>
      </c>
      <c r="D126" s="12" t="s">
        <v>9</v>
      </c>
      <c r="E126" s="12" t="s">
        <v>13</v>
      </c>
      <c r="F126" s="12" t="s">
        <v>20</v>
      </c>
      <c r="G126" s="12" t="s">
        <v>64</v>
      </c>
      <c r="H126" s="4">
        <v>185000</v>
      </c>
      <c r="I126" s="4">
        <v>15000</v>
      </c>
      <c r="J126" s="4">
        <v>5000</v>
      </c>
    </row>
    <row r="127" spans="1:10">
      <c r="A127" s="46" t="s">
        <v>111</v>
      </c>
      <c r="B127" s="34" t="s">
        <v>10</v>
      </c>
      <c r="C127" s="34" t="s">
        <v>4</v>
      </c>
      <c r="D127" s="37" t="s">
        <v>1</v>
      </c>
      <c r="E127" s="36" t="s">
        <v>51</v>
      </c>
      <c r="F127" s="37" t="s">
        <v>0</v>
      </c>
      <c r="G127" s="37"/>
      <c r="H127" s="38">
        <f>H128+H134</f>
        <v>1025329</v>
      </c>
      <c r="I127" s="38">
        <f>I128+I134</f>
        <v>1025329</v>
      </c>
      <c r="J127" s="38">
        <f>J128+J134</f>
        <v>1025329</v>
      </c>
    </row>
    <row r="128" spans="1:10" ht="64.5" customHeight="1">
      <c r="A128" s="46" t="s">
        <v>147</v>
      </c>
      <c r="B128" s="34" t="s">
        <v>10</v>
      </c>
      <c r="C128" s="34" t="s">
        <v>4</v>
      </c>
      <c r="D128" s="37" t="s">
        <v>146</v>
      </c>
      <c r="E128" s="36" t="s">
        <v>51</v>
      </c>
      <c r="F128" s="37" t="s">
        <v>0</v>
      </c>
      <c r="G128" s="37"/>
      <c r="H128" s="38">
        <f>H129</f>
        <v>1024329</v>
      </c>
      <c r="I128" s="38">
        <f>I129</f>
        <v>1024329</v>
      </c>
      <c r="J128" s="38">
        <f>J129</f>
        <v>1024329</v>
      </c>
    </row>
    <row r="129" spans="1:10" ht="150">
      <c r="A129" s="60" t="s">
        <v>194</v>
      </c>
      <c r="B129" s="54" t="s">
        <v>10</v>
      </c>
      <c r="C129" s="54" t="s">
        <v>4</v>
      </c>
      <c r="D129" s="55" t="s">
        <v>146</v>
      </c>
      <c r="E129" s="57" t="s">
        <v>171</v>
      </c>
      <c r="F129" s="55" t="s">
        <v>0</v>
      </c>
      <c r="G129" s="55"/>
      <c r="H129" s="58">
        <f t="shared" ref="H129:J132" si="18">H130</f>
        <v>1024329</v>
      </c>
      <c r="I129" s="58">
        <f t="shared" si="18"/>
        <v>1024329</v>
      </c>
      <c r="J129" s="58">
        <f t="shared" si="18"/>
        <v>1024329</v>
      </c>
    </row>
    <row r="130" spans="1:10" ht="56.25">
      <c r="A130" s="31" t="s">
        <v>59</v>
      </c>
      <c r="B130" s="14" t="s">
        <v>10</v>
      </c>
      <c r="C130" s="14" t="s">
        <v>4</v>
      </c>
      <c r="D130" s="12" t="s">
        <v>146</v>
      </c>
      <c r="E130" s="3" t="s">
        <v>171</v>
      </c>
      <c r="F130" s="12" t="s">
        <v>58</v>
      </c>
      <c r="G130" s="12"/>
      <c r="H130" s="4">
        <f t="shared" si="18"/>
        <v>1024329</v>
      </c>
      <c r="I130" s="4">
        <f t="shared" si="18"/>
        <v>1024329</v>
      </c>
      <c r="J130" s="4">
        <f t="shared" si="18"/>
        <v>1024329</v>
      </c>
    </row>
    <row r="131" spans="1:10" ht="56.25">
      <c r="A131" s="20" t="s">
        <v>200</v>
      </c>
      <c r="B131" s="14" t="s">
        <v>10</v>
      </c>
      <c r="C131" s="14" t="s">
        <v>4</v>
      </c>
      <c r="D131" s="12" t="s">
        <v>146</v>
      </c>
      <c r="E131" s="3" t="s">
        <v>171</v>
      </c>
      <c r="F131" s="12" t="s">
        <v>60</v>
      </c>
      <c r="G131" s="12"/>
      <c r="H131" s="4">
        <f t="shared" si="18"/>
        <v>1024329</v>
      </c>
      <c r="I131" s="4">
        <f t="shared" si="18"/>
        <v>1024329</v>
      </c>
      <c r="J131" s="4">
        <f t="shared" si="18"/>
        <v>1024329</v>
      </c>
    </row>
    <row r="132" spans="1:10">
      <c r="A132" s="17" t="s">
        <v>156</v>
      </c>
      <c r="B132" s="14" t="s">
        <v>10</v>
      </c>
      <c r="C132" s="14" t="s">
        <v>4</v>
      </c>
      <c r="D132" s="12" t="s">
        <v>146</v>
      </c>
      <c r="E132" s="3" t="s">
        <v>171</v>
      </c>
      <c r="F132" s="12" t="s">
        <v>20</v>
      </c>
      <c r="G132" s="12"/>
      <c r="H132" s="4">
        <f t="shared" si="18"/>
        <v>1024329</v>
      </c>
      <c r="I132" s="4">
        <f t="shared" si="18"/>
        <v>1024329</v>
      </c>
      <c r="J132" s="4">
        <f t="shared" si="18"/>
        <v>1024329</v>
      </c>
    </row>
    <row r="133" spans="1:10" ht="48.75" customHeight="1">
      <c r="A133" s="17" t="s">
        <v>75</v>
      </c>
      <c r="B133" s="14" t="s">
        <v>10</v>
      </c>
      <c r="C133" s="14" t="s">
        <v>4</v>
      </c>
      <c r="D133" s="12" t="s">
        <v>146</v>
      </c>
      <c r="E133" s="3" t="s">
        <v>171</v>
      </c>
      <c r="F133" s="12" t="s">
        <v>20</v>
      </c>
      <c r="G133" s="12" t="s">
        <v>64</v>
      </c>
      <c r="H133" s="4">
        <v>1024329</v>
      </c>
      <c r="I133" s="4">
        <v>1024329</v>
      </c>
      <c r="J133" s="4">
        <v>1024329</v>
      </c>
    </row>
    <row r="134" spans="1:10" ht="37.5">
      <c r="A134" s="46" t="s">
        <v>195</v>
      </c>
      <c r="B134" s="34" t="s">
        <v>10</v>
      </c>
      <c r="C134" s="34" t="s">
        <v>4</v>
      </c>
      <c r="D134" s="37" t="s">
        <v>6</v>
      </c>
      <c r="E134" s="36" t="s">
        <v>51</v>
      </c>
      <c r="F134" s="37" t="s">
        <v>0</v>
      </c>
      <c r="G134" s="37"/>
      <c r="H134" s="38">
        <f t="shared" ref="H134:J138" si="19">H135</f>
        <v>1000</v>
      </c>
      <c r="I134" s="38">
        <f t="shared" si="19"/>
        <v>1000</v>
      </c>
      <c r="J134" s="38">
        <f t="shared" si="19"/>
        <v>1000</v>
      </c>
    </row>
    <row r="135" spans="1:10" ht="37.5">
      <c r="A135" s="60" t="s">
        <v>196</v>
      </c>
      <c r="B135" s="54" t="s">
        <v>10</v>
      </c>
      <c r="C135" s="54" t="s">
        <v>4</v>
      </c>
      <c r="D135" s="55" t="s">
        <v>6</v>
      </c>
      <c r="E135" s="57" t="s">
        <v>153</v>
      </c>
      <c r="F135" s="55" t="s">
        <v>0</v>
      </c>
      <c r="G135" s="55"/>
      <c r="H135" s="58">
        <f t="shared" si="19"/>
        <v>1000</v>
      </c>
      <c r="I135" s="58">
        <f t="shared" si="19"/>
        <v>1000</v>
      </c>
      <c r="J135" s="58">
        <f t="shared" si="19"/>
        <v>1000</v>
      </c>
    </row>
    <row r="136" spans="1:10" ht="56.25">
      <c r="A136" s="31" t="s">
        <v>59</v>
      </c>
      <c r="B136" s="14" t="s">
        <v>10</v>
      </c>
      <c r="C136" s="14" t="s">
        <v>4</v>
      </c>
      <c r="D136" s="12" t="s">
        <v>6</v>
      </c>
      <c r="E136" s="3" t="s">
        <v>153</v>
      </c>
      <c r="F136" s="12" t="s">
        <v>58</v>
      </c>
      <c r="G136" s="12"/>
      <c r="H136" s="4">
        <f t="shared" si="19"/>
        <v>1000</v>
      </c>
      <c r="I136" s="4">
        <f t="shared" si="19"/>
        <v>1000</v>
      </c>
      <c r="J136" s="4">
        <f t="shared" si="19"/>
        <v>1000</v>
      </c>
    </row>
    <row r="137" spans="1:10" ht="56.25">
      <c r="A137" s="20" t="s">
        <v>185</v>
      </c>
      <c r="B137" s="14" t="s">
        <v>10</v>
      </c>
      <c r="C137" s="14" t="s">
        <v>4</v>
      </c>
      <c r="D137" s="12" t="s">
        <v>6</v>
      </c>
      <c r="E137" s="3" t="s">
        <v>153</v>
      </c>
      <c r="F137" s="12" t="s">
        <v>60</v>
      </c>
      <c r="G137" s="12"/>
      <c r="H137" s="4">
        <f t="shared" si="19"/>
        <v>1000</v>
      </c>
      <c r="I137" s="4">
        <f t="shared" si="19"/>
        <v>1000</v>
      </c>
      <c r="J137" s="4">
        <f t="shared" si="19"/>
        <v>1000</v>
      </c>
    </row>
    <row r="138" spans="1:10" ht="45.75" customHeight="1">
      <c r="A138" s="17" t="s">
        <v>156</v>
      </c>
      <c r="B138" s="14" t="s">
        <v>10</v>
      </c>
      <c r="C138" s="14" t="s">
        <v>4</v>
      </c>
      <c r="D138" s="12" t="s">
        <v>6</v>
      </c>
      <c r="E138" s="3" t="s">
        <v>153</v>
      </c>
      <c r="F138" s="12" t="s">
        <v>20</v>
      </c>
      <c r="G138" s="12"/>
      <c r="H138" s="4">
        <f t="shared" si="19"/>
        <v>1000</v>
      </c>
      <c r="I138" s="4">
        <f t="shared" si="19"/>
        <v>1000</v>
      </c>
      <c r="J138" s="4">
        <f t="shared" si="19"/>
        <v>1000</v>
      </c>
    </row>
    <row r="139" spans="1:10">
      <c r="A139" s="17" t="s">
        <v>76</v>
      </c>
      <c r="B139" s="14" t="s">
        <v>10</v>
      </c>
      <c r="C139" s="14" t="s">
        <v>4</v>
      </c>
      <c r="D139" s="12" t="s">
        <v>6</v>
      </c>
      <c r="E139" s="3" t="s">
        <v>153</v>
      </c>
      <c r="F139" s="12" t="s">
        <v>20</v>
      </c>
      <c r="G139" s="12" t="s">
        <v>65</v>
      </c>
      <c r="H139" s="4">
        <v>1000</v>
      </c>
      <c r="I139" s="4">
        <v>1000</v>
      </c>
      <c r="J139" s="4">
        <v>1000</v>
      </c>
    </row>
    <row r="140" spans="1:10" ht="37.5">
      <c r="A140" s="46" t="s">
        <v>84</v>
      </c>
      <c r="B140" s="34" t="s">
        <v>10</v>
      </c>
      <c r="C140" s="34" t="s">
        <v>5</v>
      </c>
      <c r="D140" s="37" t="s">
        <v>1</v>
      </c>
      <c r="E140" s="37" t="s">
        <v>51</v>
      </c>
      <c r="F140" s="37" t="s">
        <v>0</v>
      </c>
      <c r="G140" s="37"/>
      <c r="H140" s="38">
        <f>H141+H152</f>
        <v>875586.48</v>
      </c>
      <c r="I140" s="38">
        <f>I141+I152</f>
        <v>451141.63</v>
      </c>
      <c r="J140" s="38">
        <f>J141+J152</f>
        <v>355141.63</v>
      </c>
    </row>
    <row r="141" spans="1:10">
      <c r="A141" s="46" t="s">
        <v>108</v>
      </c>
      <c r="B141" s="34" t="s">
        <v>10</v>
      </c>
      <c r="C141" s="34" t="s">
        <v>5</v>
      </c>
      <c r="D141" s="37" t="s">
        <v>8</v>
      </c>
      <c r="E141" s="37" t="s">
        <v>51</v>
      </c>
      <c r="F141" s="37" t="s">
        <v>110</v>
      </c>
      <c r="G141" s="37"/>
      <c r="H141" s="38">
        <f>H142+H147</f>
        <v>119638.85</v>
      </c>
      <c r="I141" s="38">
        <f>I142+I147</f>
        <v>11194</v>
      </c>
      <c r="J141" s="38">
        <f>J142+J147</f>
        <v>11194</v>
      </c>
    </row>
    <row r="142" spans="1:10" ht="56.25">
      <c r="A142" s="60" t="s">
        <v>158</v>
      </c>
      <c r="B142" s="54" t="s">
        <v>10</v>
      </c>
      <c r="C142" s="54" t="s">
        <v>5</v>
      </c>
      <c r="D142" s="55" t="s">
        <v>8</v>
      </c>
      <c r="E142" s="55" t="s">
        <v>109</v>
      </c>
      <c r="F142" s="55" t="s">
        <v>0</v>
      </c>
      <c r="G142" s="55"/>
      <c r="H142" s="58">
        <f>H143</f>
        <v>108444.85</v>
      </c>
      <c r="I142" s="58">
        <f t="shared" ref="I142:J144" si="20">I143</f>
        <v>0</v>
      </c>
      <c r="J142" s="58">
        <f t="shared" si="20"/>
        <v>0</v>
      </c>
    </row>
    <row r="143" spans="1:10" ht="56.25">
      <c r="A143" s="31" t="s">
        <v>59</v>
      </c>
      <c r="B143" s="14" t="s">
        <v>10</v>
      </c>
      <c r="C143" s="14" t="s">
        <v>5</v>
      </c>
      <c r="D143" s="12" t="s">
        <v>8</v>
      </c>
      <c r="E143" s="12" t="s">
        <v>109</v>
      </c>
      <c r="F143" s="12" t="s">
        <v>58</v>
      </c>
      <c r="G143" s="12"/>
      <c r="H143" s="4">
        <f>H144</f>
        <v>108444.85</v>
      </c>
      <c r="I143" s="4">
        <f t="shared" si="20"/>
        <v>0</v>
      </c>
      <c r="J143" s="4">
        <f t="shared" si="20"/>
        <v>0</v>
      </c>
    </row>
    <row r="144" spans="1:10" ht="56.25">
      <c r="A144" s="20" t="s">
        <v>185</v>
      </c>
      <c r="B144" s="14" t="s">
        <v>10</v>
      </c>
      <c r="C144" s="14" t="s">
        <v>5</v>
      </c>
      <c r="D144" s="12" t="s">
        <v>8</v>
      </c>
      <c r="E144" s="12" t="s">
        <v>109</v>
      </c>
      <c r="F144" s="12" t="s">
        <v>60</v>
      </c>
      <c r="G144" s="12"/>
      <c r="H144" s="4">
        <f>H145</f>
        <v>108444.85</v>
      </c>
      <c r="I144" s="4">
        <f t="shared" si="20"/>
        <v>0</v>
      </c>
      <c r="J144" s="4">
        <f t="shared" si="20"/>
        <v>0</v>
      </c>
    </row>
    <row r="145" spans="1:10">
      <c r="A145" s="17" t="s">
        <v>156</v>
      </c>
      <c r="B145" s="14" t="s">
        <v>10</v>
      </c>
      <c r="C145" s="14" t="s">
        <v>5</v>
      </c>
      <c r="D145" s="12" t="s">
        <v>8</v>
      </c>
      <c r="E145" s="12" t="s">
        <v>109</v>
      </c>
      <c r="F145" s="12" t="s">
        <v>20</v>
      </c>
      <c r="G145" s="12"/>
      <c r="H145" s="4">
        <f>SUM(H146:H146)</f>
        <v>108444.85</v>
      </c>
      <c r="I145" s="4">
        <f>SUM(I146:I146)</f>
        <v>0</v>
      </c>
      <c r="J145" s="4">
        <f>J146</f>
        <v>0</v>
      </c>
    </row>
    <row r="146" spans="1:10">
      <c r="A146" s="17" t="s">
        <v>75</v>
      </c>
      <c r="B146" s="14" t="s">
        <v>10</v>
      </c>
      <c r="C146" s="14" t="s">
        <v>5</v>
      </c>
      <c r="D146" s="12" t="s">
        <v>8</v>
      </c>
      <c r="E146" s="12" t="s">
        <v>109</v>
      </c>
      <c r="F146" s="12" t="s">
        <v>20</v>
      </c>
      <c r="G146" s="12" t="s">
        <v>64</v>
      </c>
      <c r="H146" s="4">
        <v>108444.85</v>
      </c>
      <c r="I146" s="4">
        <v>0</v>
      </c>
      <c r="J146" s="4">
        <v>0</v>
      </c>
    </row>
    <row r="147" spans="1:10" ht="75">
      <c r="A147" s="60" t="s">
        <v>159</v>
      </c>
      <c r="B147" s="54" t="s">
        <v>10</v>
      </c>
      <c r="C147" s="54" t="s">
        <v>5</v>
      </c>
      <c r="D147" s="55" t="s">
        <v>8</v>
      </c>
      <c r="E147" s="55" t="s">
        <v>148</v>
      </c>
      <c r="F147" s="55" t="s">
        <v>0</v>
      </c>
      <c r="G147" s="55"/>
      <c r="H147" s="58">
        <f t="shared" ref="H147:J149" si="21">H148</f>
        <v>11194</v>
      </c>
      <c r="I147" s="58">
        <f t="shared" si="21"/>
        <v>11194</v>
      </c>
      <c r="J147" s="58">
        <f t="shared" si="21"/>
        <v>11194</v>
      </c>
    </row>
    <row r="148" spans="1:10" ht="56.25">
      <c r="A148" s="31" t="s">
        <v>59</v>
      </c>
      <c r="B148" s="14" t="s">
        <v>10</v>
      </c>
      <c r="C148" s="14" t="s">
        <v>5</v>
      </c>
      <c r="D148" s="12" t="s">
        <v>8</v>
      </c>
      <c r="E148" s="12" t="s">
        <v>148</v>
      </c>
      <c r="F148" s="12" t="s">
        <v>58</v>
      </c>
      <c r="G148" s="12"/>
      <c r="H148" s="4">
        <f t="shared" si="21"/>
        <v>11194</v>
      </c>
      <c r="I148" s="4">
        <f t="shared" si="21"/>
        <v>11194</v>
      </c>
      <c r="J148" s="4">
        <f t="shared" si="21"/>
        <v>11194</v>
      </c>
    </row>
    <row r="149" spans="1:10" ht="56.25">
      <c r="A149" s="20" t="s">
        <v>185</v>
      </c>
      <c r="B149" s="14" t="s">
        <v>10</v>
      </c>
      <c r="C149" s="14" t="s">
        <v>5</v>
      </c>
      <c r="D149" s="12" t="s">
        <v>8</v>
      </c>
      <c r="E149" s="12" t="s">
        <v>148</v>
      </c>
      <c r="F149" s="12" t="s">
        <v>60</v>
      </c>
      <c r="G149" s="12"/>
      <c r="H149" s="4">
        <f t="shared" si="21"/>
        <v>11194</v>
      </c>
      <c r="I149" s="4">
        <f t="shared" si="21"/>
        <v>11194</v>
      </c>
      <c r="J149" s="4">
        <f t="shared" si="21"/>
        <v>11194</v>
      </c>
    </row>
    <row r="150" spans="1:10">
      <c r="A150" s="17" t="s">
        <v>156</v>
      </c>
      <c r="B150" s="14" t="s">
        <v>10</v>
      </c>
      <c r="C150" s="14" t="s">
        <v>5</v>
      </c>
      <c r="D150" s="12" t="s">
        <v>8</v>
      </c>
      <c r="E150" s="12" t="s">
        <v>148</v>
      </c>
      <c r="F150" s="12" t="s">
        <v>20</v>
      </c>
      <c r="G150" s="12"/>
      <c r="H150" s="4">
        <f>SUM(H151:H151)</f>
        <v>11194</v>
      </c>
      <c r="I150" s="4">
        <f>SUM(I151:I151)</f>
        <v>11194</v>
      </c>
      <c r="J150" s="4">
        <f>J151</f>
        <v>11194</v>
      </c>
    </row>
    <row r="151" spans="1:10" ht="51.75" customHeight="1">
      <c r="A151" s="17" t="s">
        <v>75</v>
      </c>
      <c r="B151" s="14" t="s">
        <v>10</v>
      </c>
      <c r="C151" s="14" t="s">
        <v>5</v>
      </c>
      <c r="D151" s="12" t="s">
        <v>8</v>
      </c>
      <c r="E151" s="12" t="s">
        <v>148</v>
      </c>
      <c r="F151" s="12" t="s">
        <v>20</v>
      </c>
      <c r="G151" s="12" t="s">
        <v>64</v>
      </c>
      <c r="H151" s="4">
        <v>11194</v>
      </c>
      <c r="I151" s="4">
        <v>11194</v>
      </c>
      <c r="J151" s="4">
        <v>11194</v>
      </c>
    </row>
    <row r="152" spans="1:10">
      <c r="A152" s="46" t="s">
        <v>85</v>
      </c>
      <c r="B152" s="34" t="s">
        <v>10</v>
      </c>
      <c r="C152" s="34" t="s">
        <v>5</v>
      </c>
      <c r="D152" s="37" t="s">
        <v>7</v>
      </c>
      <c r="E152" s="37" t="s">
        <v>51</v>
      </c>
      <c r="F152" s="37" t="s">
        <v>0</v>
      </c>
      <c r="G152" s="37"/>
      <c r="H152" s="38">
        <f>H153+H162+H167+H173</f>
        <v>755947.63</v>
      </c>
      <c r="I152" s="38">
        <f>I153+I162+I167+I173</f>
        <v>439947.63</v>
      </c>
      <c r="J152" s="38">
        <f>J153+J162+J167+J173</f>
        <v>343947.63</v>
      </c>
    </row>
    <row r="153" spans="1:10">
      <c r="A153" s="60" t="s">
        <v>170</v>
      </c>
      <c r="B153" s="54" t="s">
        <v>10</v>
      </c>
      <c r="C153" s="54" t="s">
        <v>5</v>
      </c>
      <c r="D153" s="55" t="s">
        <v>7</v>
      </c>
      <c r="E153" s="55" t="s">
        <v>14</v>
      </c>
      <c r="F153" s="55" t="s">
        <v>0</v>
      </c>
      <c r="G153" s="55"/>
      <c r="H153" s="58">
        <f t="shared" ref="H153:J154" si="22">H154</f>
        <v>476000</v>
      </c>
      <c r="I153" s="58">
        <f t="shared" si="22"/>
        <v>270000</v>
      </c>
      <c r="J153" s="58">
        <f t="shared" si="22"/>
        <v>179000</v>
      </c>
    </row>
    <row r="154" spans="1:10" ht="56.25">
      <c r="A154" s="31" t="s">
        <v>59</v>
      </c>
      <c r="B154" s="14" t="s">
        <v>10</v>
      </c>
      <c r="C154" s="14" t="s">
        <v>5</v>
      </c>
      <c r="D154" s="12" t="s">
        <v>7</v>
      </c>
      <c r="E154" s="12" t="s">
        <v>14</v>
      </c>
      <c r="F154" s="12" t="s">
        <v>58</v>
      </c>
      <c r="G154" s="12"/>
      <c r="H154" s="4">
        <f t="shared" si="22"/>
        <v>476000</v>
      </c>
      <c r="I154" s="4">
        <f t="shared" si="22"/>
        <v>270000</v>
      </c>
      <c r="J154" s="4">
        <f t="shared" si="22"/>
        <v>179000</v>
      </c>
    </row>
    <row r="155" spans="1:10" ht="56.25">
      <c r="A155" s="20" t="s">
        <v>185</v>
      </c>
      <c r="B155" s="14" t="s">
        <v>10</v>
      </c>
      <c r="C155" s="14" t="s">
        <v>5</v>
      </c>
      <c r="D155" s="12" t="s">
        <v>7</v>
      </c>
      <c r="E155" s="12" t="s">
        <v>14</v>
      </c>
      <c r="F155" s="12" t="s">
        <v>60</v>
      </c>
      <c r="G155" s="12"/>
      <c r="H155" s="4">
        <f>H156+H160</f>
        <v>476000</v>
      </c>
      <c r="I155" s="4">
        <f>I156+I160</f>
        <v>270000</v>
      </c>
      <c r="J155" s="4">
        <f>J156+J160</f>
        <v>179000</v>
      </c>
    </row>
    <row r="156" spans="1:10">
      <c r="A156" s="17" t="s">
        <v>156</v>
      </c>
      <c r="B156" s="14" t="s">
        <v>10</v>
      </c>
      <c r="C156" s="14" t="s">
        <v>5</v>
      </c>
      <c r="D156" s="12" t="s">
        <v>7</v>
      </c>
      <c r="E156" s="12" t="s">
        <v>14</v>
      </c>
      <c r="F156" s="12" t="s">
        <v>20</v>
      </c>
      <c r="G156" s="12"/>
      <c r="H156" s="4">
        <f>H157+H158+H159</f>
        <v>236000</v>
      </c>
      <c r="I156" s="4">
        <f>I157+I158+I159</f>
        <v>26000</v>
      </c>
      <c r="J156" s="4">
        <f>J157+J158+J159</f>
        <v>0</v>
      </c>
    </row>
    <row r="157" spans="1:10">
      <c r="A157" s="17" t="s">
        <v>75</v>
      </c>
      <c r="B157" s="14" t="s">
        <v>10</v>
      </c>
      <c r="C157" s="14" t="s">
        <v>5</v>
      </c>
      <c r="D157" s="12" t="s">
        <v>7</v>
      </c>
      <c r="E157" s="12" t="s">
        <v>14</v>
      </c>
      <c r="F157" s="12" t="s">
        <v>20</v>
      </c>
      <c r="G157" s="12" t="s">
        <v>64</v>
      </c>
      <c r="H157" s="4">
        <v>171000</v>
      </c>
      <c r="I157" s="4">
        <v>20000</v>
      </c>
      <c r="J157" s="4">
        <v>0</v>
      </c>
    </row>
    <row r="158" spans="1:10">
      <c r="A158" s="17" t="s">
        <v>76</v>
      </c>
      <c r="B158" s="14" t="s">
        <v>10</v>
      </c>
      <c r="C158" s="14" t="s">
        <v>5</v>
      </c>
      <c r="D158" s="12" t="s">
        <v>7</v>
      </c>
      <c r="E158" s="12" t="s">
        <v>14</v>
      </c>
      <c r="F158" s="12" t="s">
        <v>20</v>
      </c>
      <c r="G158" s="12" t="s">
        <v>65</v>
      </c>
      <c r="H158" s="4">
        <v>35000</v>
      </c>
      <c r="I158" s="4">
        <v>0</v>
      </c>
      <c r="J158" s="4">
        <v>0</v>
      </c>
    </row>
    <row r="159" spans="1:10" ht="37.5">
      <c r="A159" s="18" t="s">
        <v>77</v>
      </c>
      <c r="B159" s="14" t="s">
        <v>10</v>
      </c>
      <c r="C159" s="14" t="s">
        <v>5</v>
      </c>
      <c r="D159" s="12" t="s">
        <v>7</v>
      </c>
      <c r="E159" s="12" t="s">
        <v>14</v>
      </c>
      <c r="F159" s="12" t="s">
        <v>20</v>
      </c>
      <c r="G159" s="12" t="s">
        <v>66</v>
      </c>
      <c r="H159" s="4">
        <v>30000</v>
      </c>
      <c r="I159" s="4">
        <v>6000</v>
      </c>
      <c r="J159" s="4">
        <v>0</v>
      </c>
    </row>
    <row r="160" spans="1:10" ht="26.25" customHeight="1">
      <c r="A160" s="18" t="s">
        <v>150</v>
      </c>
      <c r="B160" s="14" t="s">
        <v>10</v>
      </c>
      <c r="C160" s="14" t="s">
        <v>5</v>
      </c>
      <c r="D160" s="12" t="s">
        <v>7</v>
      </c>
      <c r="E160" s="12" t="s">
        <v>14</v>
      </c>
      <c r="F160" s="12" t="s">
        <v>149</v>
      </c>
      <c r="G160" s="12"/>
      <c r="H160" s="4">
        <f>H161</f>
        <v>240000</v>
      </c>
      <c r="I160" s="4">
        <f>I161</f>
        <v>244000</v>
      </c>
      <c r="J160" s="4">
        <f>J161</f>
        <v>179000</v>
      </c>
    </row>
    <row r="161" spans="1:10">
      <c r="A161" s="17" t="s">
        <v>74</v>
      </c>
      <c r="B161" s="14" t="s">
        <v>10</v>
      </c>
      <c r="C161" s="14" t="s">
        <v>5</v>
      </c>
      <c r="D161" s="12" t="s">
        <v>7</v>
      </c>
      <c r="E161" s="12" t="s">
        <v>14</v>
      </c>
      <c r="F161" s="12" t="s">
        <v>149</v>
      </c>
      <c r="G161" s="12" t="s">
        <v>63</v>
      </c>
      <c r="H161" s="4">
        <v>240000</v>
      </c>
      <c r="I161" s="4">
        <v>244000</v>
      </c>
      <c r="J161" s="4">
        <v>179000</v>
      </c>
    </row>
    <row r="162" spans="1:10">
      <c r="A162" s="60" t="s">
        <v>169</v>
      </c>
      <c r="B162" s="54" t="s">
        <v>10</v>
      </c>
      <c r="C162" s="54" t="s">
        <v>5</v>
      </c>
      <c r="D162" s="55" t="s">
        <v>7</v>
      </c>
      <c r="E162" s="55" t="s">
        <v>118</v>
      </c>
      <c r="F162" s="55" t="s">
        <v>0</v>
      </c>
      <c r="G162" s="55"/>
      <c r="H162" s="58">
        <f t="shared" ref="H162:J164" si="23">H163</f>
        <v>5000</v>
      </c>
      <c r="I162" s="58">
        <f t="shared" si="23"/>
        <v>5000</v>
      </c>
      <c r="J162" s="58">
        <f t="shared" si="23"/>
        <v>0</v>
      </c>
    </row>
    <row r="163" spans="1:10" ht="56.25">
      <c r="A163" s="31" t="s">
        <v>59</v>
      </c>
      <c r="B163" s="14" t="s">
        <v>10</v>
      </c>
      <c r="C163" s="14" t="s">
        <v>5</v>
      </c>
      <c r="D163" s="12" t="s">
        <v>7</v>
      </c>
      <c r="E163" s="12" t="s">
        <v>118</v>
      </c>
      <c r="F163" s="12" t="s">
        <v>58</v>
      </c>
      <c r="G163" s="12"/>
      <c r="H163" s="4">
        <f t="shared" si="23"/>
        <v>5000</v>
      </c>
      <c r="I163" s="4">
        <f t="shared" si="23"/>
        <v>5000</v>
      </c>
      <c r="J163" s="4">
        <f t="shared" si="23"/>
        <v>0</v>
      </c>
    </row>
    <row r="164" spans="1:10" ht="56.25">
      <c r="A164" s="20" t="s">
        <v>185</v>
      </c>
      <c r="B164" s="14" t="s">
        <v>10</v>
      </c>
      <c r="C164" s="14" t="s">
        <v>5</v>
      </c>
      <c r="D164" s="12" t="s">
        <v>7</v>
      </c>
      <c r="E164" s="12" t="s">
        <v>118</v>
      </c>
      <c r="F164" s="12" t="s">
        <v>60</v>
      </c>
      <c r="G164" s="12"/>
      <c r="H164" s="4">
        <f t="shared" si="23"/>
        <v>5000</v>
      </c>
      <c r="I164" s="4">
        <f t="shared" si="23"/>
        <v>5000</v>
      </c>
      <c r="J164" s="4">
        <f t="shared" si="23"/>
        <v>0</v>
      </c>
    </row>
    <row r="165" spans="1:10" ht="43.5" customHeight="1">
      <c r="A165" s="17" t="s">
        <v>156</v>
      </c>
      <c r="B165" s="14" t="s">
        <v>10</v>
      </c>
      <c r="C165" s="14" t="s">
        <v>5</v>
      </c>
      <c r="D165" s="12" t="s">
        <v>7</v>
      </c>
      <c r="E165" s="12" t="s">
        <v>118</v>
      </c>
      <c r="F165" s="12" t="s">
        <v>20</v>
      </c>
      <c r="G165" s="12"/>
      <c r="H165" s="4">
        <f>SUM(H166:H166)</f>
        <v>5000</v>
      </c>
      <c r="I165" s="4">
        <f>SUM(I166:I166)</f>
        <v>5000</v>
      </c>
      <c r="J165" s="4">
        <f>SUM(J166:J166)</f>
        <v>0</v>
      </c>
    </row>
    <row r="166" spans="1:10" ht="37.5">
      <c r="A166" s="18" t="s">
        <v>77</v>
      </c>
      <c r="B166" s="14" t="s">
        <v>10</v>
      </c>
      <c r="C166" s="14" t="s">
        <v>5</v>
      </c>
      <c r="D166" s="12" t="s">
        <v>7</v>
      </c>
      <c r="E166" s="12" t="s">
        <v>118</v>
      </c>
      <c r="F166" s="12" t="s">
        <v>20</v>
      </c>
      <c r="G166" s="12" t="s">
        <v>66</v>
      </c>
      <c r="H166" s="4">
        <v>5000</v>
      </c>
      <c r="I166" s="4">
        <v>5000</v>
      </c>
      <c r="J166" s="4">
        <v>0</v>
      </c>
    </row>
    <row r="167" spans="1:10" ht="37.5">
      <c r="A167" s="60" t="s">
        <v>151</v>
      </c>
      <c r="B167" s="54" t="s">
        <v>10</v>
      </c>
      <c r="C167" s="54" t="s">
        <v>5</v>
      </c>
      <c r="D167" s="55" t="s">
        <v>7</v>
      </c>
      <c r="E167" s="55" t="s">
        <v>152</v>
      </c>
      <c r="F167" s="55" t="s">
        <v>0</v>
      </c>
      <c r="G167" s="55"/>
      <c r="H167" s="58">
        <f t="shared" ref="H167:J169" si="24">H168</f>
        <v>110000</v>
      </c>
      <c r="I167" s="58">
        <f t="shared" si="24"/>
        <v>0</v>
      </c>
      <c r="J167" s="58">
        <f t="shared" si="24"/>
        <v>0</v>
      </c>
    </row>
    <row r="168" spans="1:10" ht="56.25">
      <c r="A168" s="31" t="s">
        <v>59</v>
      </c>
      <c r="B168" s="14" t="s">
        <v>10</v>
      </c>
      <c r="C168" s="14" t="s">
        <v>5</v>
      </c>
      <c r="D168" s="12" t="s">
        <v>7</v>
      </c>
      <c r="E168" s="12" t="s">
        <v>152</v>
      </c>
      <c r="F168" s="12" t="s">
        <v>58</v>
      </c>
      <c r="G168" s="12"/>
      <c r="H168" s="4">
        <f t="shared" si="24"/>
        <v>110000</v>
      </c>
      <c r="I168" s="4">
        <f t="shared" si="24"/>
        <v>0</v>
      </c>
      <c r="J168" s="4">
        <f t="shared" si="24"/>
        <v>0</v>
      </c>
    </row>
    <row r="169" spans="1:10" ht="56.25">
      <c r="A169" s="20" t="s">
        <v>185</v>
      </c>
      <c r="B169" s="14" t="s">
        <v>10</v>
      </c>
      <c r="C169" s="14" t="s">
        <v>5</v>
      </c>
      <c r="D169" s="12" t="s">
        <v>7</v>
      </c>
      <c r="E169" s="12" t="s">
        <v>152</v>
      </c>
      <c r="F169" s="12" t="s">
        <v>60</v>
      </c>
      <c r="G169" s="12"/>
      <c r="H169" s="4">
        <f t="shared" si="24"/>
        <v>110000</v>
      </c>
      <c r="I169" s="4">
        <f t="shared" si="24"/>
        <v>0</v>
      </c>
      <c r="J169" s="4">
        <f t="shared" si="24"/>
        <v>0</v>
      </c>
    </row>
    <row r="170" spans="1:10">
      <c r="A170" s="17" t="s">
        <v>156</v>
      </c>
      <c r="B170" s="14" t="s">
        <v>10</v>
      </c>
      <c r="C170" s="14" t="s">
        <v>5</v>
      </c>
      <c r="D170" s="12" t="s">
        <v>7</v>
      </c>
      <c r="E170" s="12" t="s">
        <v>152</v>
      </c>
      <c r="F170" s="12" t="s">
        <v>20</v>
      </c>
      <c r="G170" s="12"/>
      <c r="H170" s="4">
        <f>SUM(H171:H172)</f>
        <v>110000</v>
      </c>
      <c r="I170" s="4">
        <f>I172</f>
        <v>0</v>
      </c>
      <c r="J170" s="4">
        <f>J172</f>
        <v>0</v>
      </c>
    </row>
    <row r="171" spans="1:10">
      <c r="A171" s="17" t="s">
        <v>75</v>
      </c>
      <c r="B171" s="14" t="s">
        <v>10</v>
      </c>
      <c r="C171" s="14" t="s">
        <v>5</v>
      </c>
      <c r="D171" s="12" t="s">
        <v>7</v>
      </c>
      <c r="E171" s="12" t="s">
        <v>152</v>
      </c>
      <c r="F171" s="12" t="s">
        <v>20</v>
      </c>
      <c r="G171" s="12" t="s">
        <v>64</v>
      </c>
      <c r="H171" s="4">
        <v>80000</v>
      </c>
      <c r="I171" s="4">
        <v>0</v>
      </c>
      <c r="J171" s="4">
        <v>0</v>
      </c>
    </row>
    <row r="172" spans="1:10" ht="37.5">
      <c r="A172" s="18" t="s">
        <v>77</v>
      </c>
      <c r="B172" s="14" t="s">
        <v>10</v>
      </c>
      <c r="C172" s="14" t="s">
        <v>5</v>
      </c>
      <c r="D172" s="12" t="s">
        <v>7</v>
      </c>
      <c r="E172" s="12" t="s">
        <v>152</v>
      </c>
      <c r="F172" s="12" t="s">
        <v>20</v>
      </c>
      <c r="G172" s="12" t="s">
        <v>66</v>
      </c>
      <c r="H172" s="4">
        <v>30000</v>
      </c>
      <c r="I172" s="4">
        <v>0</v>
      </c>
      <c r="J172" s="4">
        <v>0</v>
      </c>
    </row>
    <row r="173" spans="1:10" ht="75">
      <c r="A173" s="60" t="s">
        <v>160</v>
      </c>
      <c r="B173" s="54" t="s">
        <v>10</v>
      </c>
      <c r="C173" s="54" t="s">
        <v>5</v>
      </c>
      <c r="D173" s="55" t="s">
        <v>7</v>
      </c>
      <c r="E173" s="55" t="s">
        <v>172</v>
      </c>
      <c r="F173" s="55" t="s">
        <v>0</v>
      </c>
      <c r="G173" s="55"/>
      <c r="H173" s="58">
        <f t="shared" ref="H173:J175" si="25">H174</f>
        <v>164947.63</v>
      </c>
      <c r="I173" s="58">
        <f t="shared" si="25"/>
        <v>164947.63</v>
      </c>
      <c r="J173" s="58">
        <f t="shared" si="25"/>
        <v>164947.63</v>
      </c>
    </row>
    <row r="174" spans="1:10" ht="56.25">
      <c r="A174" s="31" t="s">
        <v>59</v>
      </c>
      <c r="B174" s="14" t="s">
        <v>10</v>
      </c>
      <c r="C174" s="14" t="s">
        <v>5</v>
      </c>
      <c r="D174" s="12" t="s">
        <v>7</v>
      </c>
      <c r="E174" s="12" t="s">
        <v>172</v>
      </c>
      <c r="F174" s="12" t="s">
        <v>58</v>
      </c>
      <c r="G174" s="12"/>
      <c r="H174" s="4">
        <f t="shared" si="25"/>
        <v>164947.63</v>
      </c>
      <c r="I174" s="4">
        <f t="shared" si="25"/>
        <v>164947.63</v>
      </c>
      <c r="J174" s="4">
        <f t="shared" si="25"/>
        <v>164947.63</v>
      </c>
    </row>
    <row r="175" spans="1:10" ht="56.25">
      <c r="A175" s="20" t="s">
        <v>185</v>
      </c>
      <c r="B175" s="14" t="s">
        <v>10</v>
      </c>
      <c r="C175" s="14" t="s">
        <v>5</v>
      </c>
      <c r="D175" s="12" t="s">
        <v>7</v>
      </c>
      <c r="E175" s="12" t="s">
        <v>172</v>
      </c>
      <c r="F175" s="12" t="s">
        <v>60</v>
      </c>
      <c r="G175" s="12"/>
      <c r="H175" s="4">
        <f t="shared" si="25"/>
        <v>164947.63</v>
      </c>
      <c r="I175" s="4">
        <f t="shared" si="25"/>
        <v>164947.63</v>
      </c>
      <c r="J175" s="4">
        <f t="shared" si="25"/>
        <v>164947.63</v>
      </c>
    </row>
    <row r="176" spans="1:10">
      <c r="A176" s="17" t="s">
        <v>156</v>
      </c>
      <c r="B176" s="14" t="s">
        <v>10</v>
      </c>
      <c r="C176" s="14" t="s">
        <v>5</v>
      </c>
      <c r="D176" s="12" t="s">
        <v>7</v>
      </c>
      <c r="E176" s="12" t="s">
        <v>172</v>
      </c>
      <c r="F176" s="12" t="s">
        <v>20</v>
      </c>
      <c r="G176" s="12"/>
      <c r="H176" s="4">
        <f>SUM(H177:H177)</f>
        <v>164947.63</v>
      </c>
      <c r="I176" s="4">
        <f>SUM(I177:I177)</f>
        <v>164947.63</v>
      </c>
      <c r="J176" s="4">
        <f>SUM(J177:J177)</f>
        <v>164947.63</v>
      </c>
    </row>
    <row r="177" spans="1:10">
      <c r="A177" s="17" t="s">
        <v>75</v>
      </c>
      <c r="B177" s="14" t="s">
        <v>10</v>
      </c>
      <c r="C177" s="14" t="s">
        <v>5</v>
      </c>
      <c r="D177" s="12" t="s">
        <v>7</v>
      </c>
      <c r="E177" s="12" t="s">
        <v>172</v>
      </c>
      <c r="F177" s="12" t="s">
        <v>20</v>
      </c>
      <c r="G177" s="12" t="s">
        <v>64</v>
      </c>
      <c r="H177" s="4">
        <v>164947.63</v>
      </c>
      <c r="I177" s="4">
        <v>164947.63</v>
      </c>
      <c r="J177" s="4">
        <v>164947.63</v>
      </c>
    </row>
    <row r="178" spans="1:10">
      <c r="A178" s="46" t="s">
        <v>87</v>
      </c>
      <c r="B178" s="34" t="s">
        <v>10</v>
      </c>
      <c r="C178" s="34" t="s">
        <v>50</v>
      </c>
      <c r="D178" s="37" t="s">
        <v>1</v>
      </c>
      <c r="E178" s="37" t="s">
        <v>51</v>
      </c>
      <c r="F178" s="37" t="s">
        <v>0</v>
      </c>
      <c r="G178" s="37"/>
      <c r="H178" s="38">
        <f t="shared" ref="H178:J183" si="26">H179</f>
        <v>1000</v>
      </c>
      <c r="I178" s="38">
        <f t="shared" si="26"/>
        <v>1000</v>
      </c>
      <c r="J178" s="38">
        <f t="shared" si="26"/>
        <v>1000</v>
      </c>
    </row>
    <row r="179" spans="1:10">
      <c r="A179" s="46" t="s">
        <v>88</v>
      </c>
      <c r="B179" s="34" t="s">
        <v>10</v>
      </c>
      <c r="C179" s="34" t="s">
        <v>50</v>
      </c>
      <c r="D179" s="37" t="s">
        <v>50</v>
      </c>
      <c r="E179" s="37" t="s">
        <v>51</v>
      </c>
      <c r="F179" s="37" t="s">
        <v>0</v>
      </c>
      <c r="G179" s="37"/>
      <c r="H179" s="38">
        <f t="shared" si="26"/>
        <v>1000</v>
      </c>
      <c r="I179" s="38">
        <f t="shared" si="26"/>
        <v>1000</v>
      </c>
      <c r="J179" s="38">
        <f t="shared" si="26"/>
        <v>1000</v>
      </c>
    </row>
    <row r="180" spans="1:10" ht="56.25">
      <c r="A180" s="60" t="s">
        <v>161</v>
      </c>
      <c r="B180" s="54" t="s">
        <v>10</v>
      </c>
      <c r="C180" s="54" t="s">
        <v>86</v>
      </c>
      <c r="D180" s="55" t="s">
        <v>50</v>
      </c>
      <c r="E180" s="55" t="s">
        <v>154</v>
      </c>
      <c r="F180" s="55" t="s">
        <v>0</v>
      </c>
      <c r="G180" s="55"/>
      <c r="H180" s="58">
        <f t="shared" si="26"/>
        <v>1000</v>
      </c>
      <c r="I180" s="58">
        <f t="shared" si="26"/>
        <v>1000</v>
      </c>
      <c r="J180" s="58">
        <f t="shared" si="26"/>
        <v>1000</v>
      </c>
    </row>
    <row r="181" spans="1:10" ht="56.25">
      <c r="A181" s="31" t="s">
        <v>59</v>
      </c>
      <c r="B181" s="14" t="s">
        <v>10</v>
      </c>
      <c r="C181" s="14" t="s">
        <v>86</v>
      </c>
      <c r="D181" s="12" t="s">
        <v>50</v>
      </c>
      <c r="E181" s="12" t="s">
        <v>154</v>
      </c>
      <c r="F181" s="12" t="s">
        <v>58</v>
      </c>
      <c r="G181" s="12"/>
      <c r="H181" s="4">
        <f t="shared" si="26"/>
        <v>1000</v>
      </c>
      <c r="I181" s="4">
        <f t="shared" si="26"/>
        <v>1000</v>
      </c>
      <c r="J181" s="4">
        <f t="shared" si="26"/>
        <v>1000</v>
      </c>
    </row>
    <row r="182" spans="1:10" ht="56.25">
      <c r="A182" s="20" t="s">
        <v>185</v>
      </c>
      <c r="B182" s="14" t="s">
        <v>10</v>
      </c>
      <c r="C182" s="14" t="s">
        <v>86</v>
      </c>
      <c r="D182" s="12" t="s">
        <v>50</v>
      </c>
      <c r="E182" s="12" t="s">
        <v>154</v>
      </c>
      <c r="F182" s="12" t="s">
        <v>60</v>
      </c>
      <c r="G182" s="12"/>
      <c r="H182" s="4">
        <f t="shared" si="26"/>
        <v>1000</v>
      </c>
      <c r="I182" s="4">
        <f t="shared" si="26"/>
        <v>1000</v>
      </c>
      <c r="J182" s="4">
        <f t="shared" si="26"/>
        <v>1000</v>
      </c>
    </row>
    <row r="183" spans="1:10">
      <c r="A183" s="17" t="s">
        <v>156</v>
      </c>
      <c r="B183" s="14" t="s">
        <v>10</v>
      </c>
      <c r="C183" s="14" t="s">
        <v>86</v>
      </c>
      <c r="D183" s="12" t="s">
        <v>50</v>
      </c>
      <c r="E183" s="12" t="s">
        <v>154</v>
      </c>
      <c r="F183" s="12" t="s">
        <v>20</v>
      </c>
      <c r="G183" s="12"/>
      <c r="H183" s="4">
        <f t="shared" si="26"/>
        <v>1000</v>
      </c>
      <c r="I183" s="4">
        <f t="shared" si="26"/>
        <v>1000</v>
      </c>
      <c r="J183" s="4">
        <f t="shared" si="26"/>
        <v>1000</v>
      </c>
    </row>
    <row r="184" spans="1:10" ht="70.5" customHeight="1">
      <c r="A184" s="17" t="s">
        <v>78</v>
      </c>
      <c r="B184" s="14" t="s">
        <v>10</v>
      </c>
      <c r="C184" s="14" t="s">
        <v>86</v>
      </c>
      <c r="D184" s="12" t="s">
        <v>50</v>
      </c>
      <c r="E184" s="12" t="s">
        <v>154</v>
      </c>
      <c r="F184" s="12" t="s">
        <v>20</v>
      </c>
      <c r="G184" s="12" t="s">
        <v>69</v>
      </c>
      <c r="H184" s="4">
        <v>1000</v>
      </c>
      <c r="I184" s="4">
        <v>1000</v>
      </c>
      <c r="J184" s="4">
        <v>1000</v>
      </c>
    </row>
    <row r="185" spans="1:10" ht="60" customHeight="1">
      <c r="A185" s="32" t="s">
        <v>89</v>
      </c>
      <c r="B185" s="34" t="s">
        <v>10</v>
      </c>
      <c r="C185" s="34" t="s">
        <v>11</v>
      </c>
      <c r="D185" s="6" t="s">
        <v>1</v>
      </c>
      <c r="E185" s="34" t="s">
        <v>51</v>
      </c>
      <c r="F185" s="34" t="s">
        <v>0</v>
      </c>
      <c r="G185" s="34"/>
      <c r="H185" s="38">
        <f t="shared" ref="H185:J185" si="27">H186</f>
        <v>1744150</v>
      </c>
      <c r="I185" s="38">
        <f t="shared" si="27"/>
        <v>949000</v>
      </c>
      <c r="J185" s="38">
        <f t="shared" si="27"/>
        <v>461797</v>
      </c>
    </row>
    <row r="186" spans="1:10">
      <c r="A186" s="32" t="s">
        <v>90</v>
      </c>
      <c r="B186" s="34" t="s">
        <v>10</v>
      </c>
      <c r="C186" s="37" t="s">
        <v>11</v>
      </c>
      <c r="D186" s="6" t="s">
        <v>3</v>
      </c>
      <c r="E186" s="36" t="s">
        <v>51</v>
      </c>
      <c r="F186" s="37" t="s">
        <v>0</v>
      </c>
      <c r="G186" s="37"/>
      <c r="H186" s="38">
        <f>H187+H206</f>
        <v>1744150</v>
      </c>
      <c r="I186" s="38">
        <f>I187+I206</f>
        <v>949000</v>
      </c>
      <c r="J186" s="38">
        <f>J187+J206</f>
        <v>461797</v>
      </c>
    </row>
    <row r="187" spans="1:10" ht="75">
      <c r="A187" s="59" t="s">
        <v>197</v>
      </c>
      <c r="B187" s="54" t="s">
        <v>10</v>
      </c>
      <c r="C187" s="55" t="s">
        <v>11</v>
      </c>
      <c r="D187" s="56" t="s">
        <v>3</v>
      </c>
      <c r="E187" s="57" t="s">
        <v>15</v>
      </c>
      <c r="F187" s="55" t="s">
        <v>0</v>
      </c>
      <c r="G187" s="55"/>
      <c r="H187" s="58">
        <f>H188+H192+H202</f>
        <v>1339500</v>
      </c>
      <c r="I187" s="58">
        <f>I188+I192+I202</f>
        <v>949000</v>
      </c>
      <c r="J187" s="58">
        <f>J188+J192+J202</f>
        <v>461797</v>
      </c>
    </row>
    <row r="188" spans="1:10" ht="112.5">
      <c r="A188" s="47" t="s">
        <v>57</v>
      </c>
      <c r="B188" s="14" t="s">
        <v>10</v>
      </c>
      <c r="C188" s="12" t="s">
        <v>11</v>
      </c>
      <c r="D188" s="8" t="s">
        <v>3</v>
      </c>
      <c r="E188" s="3" t="s">
        <v>15</v>
      </c>
      <c r="F188" s="12" t="s">
        <v>54</v>
      </c>
      <c r="G188" s="12"/>
      <c r="H188" s="4">
        <f>H189</f>
        <v>855000</v>
      </c>
      <c r="I188" s="4">
        <f>I189</f>
        <v>600000</v>
      </c>
      <c r="J188" s="4">
        <f>J189</f>
        <v>361797</v>
      </c>
    </row>
    <row r="189" spans="1:10" ht="37.5">
      <c r="A189" s="48" t="s">
        <v>92</v>
      </c>
      <c r="B189" s="14" t="s">
        <v>10</v>
      </c>
      <c r="C189" s="12" t="s">
        <v>11</v>
      </c>
      <c r="D189" s="8" t="s">
        <v>3</v>
      </c>
      <c r="E189" s="3" t="s">
        <v>15</v>
      </c>
      <c r="F189" s="12" t="s">
        <v>91</v>
      </c>
      <c r="G189" s="12"/>
      <c r="H189" s="4">
        <f>H190+H191</f>
        <v>855000</v>
      </c>
      <c r="I189" s="4">
        <f>I190+I191</f>
        <v>600000</v>
      </c>
      <c r="J189" s="4">
        <f>J190+J191</f>
        <v>361797</v>
      </c>
    </row>
    <row r="190" spans="1:10">
      <c r="A190" s="47" t="s">
        <v>142</v>
      </c>
      <c r="B190" s="14" t="s">
        <v>10</v>
      </c>
      <c r="C190" s="12" t="s">
        <v>11</v>
      </c>
      <c r="D190" s="8" t="s">
        <v>3</v>
      </c>
      <c r="E190" s="3" t="s">
        <v>15</v>
      </c>
      <c r="F190" s="12" t="s">
        <v>24</v>
      </c>
      <c r="G190" s="12"/>
      <c r="H190" s="4">
        <v>655000</v>
      </c>
      <c r="I190" s="4">
        <v>460000</v>
      </c>
      <c r="J190" s="4">
        <v>278000</v>
      </c>
    </row>
    <row r="191" spans="1:10" ht="75">
      <c r="A191" s="47" t="s">
        <v>143</v>
      </c>
      <c r="B191" s="14" t="s">
        <v>10</v>
      </c>
      <c r="C191" s="12" t="s">
        <v>11</v>
      </c>
      <c r="D191" s="8" t="s">
        <v>3</v>
      </c>
      <c r="E191" s="3" t="s">
        <v>15</v>
      </c>
      <c r="F191" s="12" t="s">
        <v>23</v>
      </c>
      <c r="G191" s="12"/>
      <c r="H191" s="4">
        <v>200000</v>
      </c>
      <c r="I191" s="4">
        <v>140000</v>
      </c>
      <c r="J191" s="4">
        <v>83797</v>
      </c>
    </row>
    <row r="192" spans="1:10" ht="56.25">
      <c r="A192" s="31" t="s">
        <v>59</v>
      </c>
      <c r="B192" s="14" t="s">
        <v>10</v>
      </c>
      <c r="C192" s="12" t="s">
        <v>11</v>
      </c>
      <c r="D192" s="8" t="s">
        <v>3</v>
      </c>
      <c r="E192" s="3" t="s">
        <v>15</v>
      </c>
      <c r="F192" s="12" t="s">
        <v>58</v>
      </c>
      <c r="G192" s="12"/>
      <c r="H192" s="4">
        <f t="shared" ref="H192:J192" si="28">H193</f>
        <v>484000</v>
      </c>
      <c r="I192" s="4">
        <f t="shared" si="28"/>
        <v>348000</v>
      </c>
      <c r="J192" s="4">
        <f t="shared" si="28"/>
        <v>100000</v>
      </c>
    </row>
    <row r="193" spans="1:10" ht="56.25">
      <c r="A193" s="20" t="s">
        <v>185</v>
      </c>
      <c r="B193" s="14" t="s">
        <v>10</v>
      </c>
      <c r="C193" s="12" t="s">
        <v>11</v>
      </c>
      <c r="D193" s="8" t="s">
        <v>3</v>
      </c>
      <c r="E193" s="3" t="s">
        <v>15</v>
      </c>
      <c r="F193" s="12" t="s">
        <v>60</v>
      </c>
      <c r="G193" s="12"/>
      <c r="H193" s="4">
        <f>H194+H201</f>
        <v>484000</v>
      </c>
      <c r="I193" s="4">
        <f>I194+I201</f>
        <v>348000</v>
      </c>
      <c r="J193" s="4">
        <f>J194+J201</f>
        <v>100000</v>
      </c>
    </row>
    <row r="194" spans="1:10">
      <c r="A194" s="17" t="s">
        <v>156</v>
      </c>
      <c r="B194" s="14" t="s">
        <v>10</v>
      </c>
      <c r="C194" s="12" t="s">
        <v>11</v>
      </c>
      <c r="D194" s="8" t="s">
        <v>3</v>
      </c>
      <c r="E194" s="3" t="s">
        <v>15</v>
      </c>
      <c r="F194" s="12" t="s">
        <v>20</v>
      </c>
      <c r="G194" s="12"/>
      <c r="H194" s="4">
        <f>SUM(H195:H199)</f>
        <v>290000</v>
      </c>
      <c r="I194" s="4">
        <f>SUM(I195:I199)</f>
        <v>210000</v>
      </c>
      <c r="J194" s="4">
        <f>SUM(J195:J199)</f>
        <v>50000</v>
      </c>
    </row>
    <row r="195" spans="1:10">
      <c r="A195" s="17" t="s">
        <v>72</v>
      </c>
      <c r="B195" s="13">
        <v>805</v>
      </c>
      <c r="C195" s="12" t="s">
        <v>11</v>
      </c>
      <c r="D195" s="8" t="s">
        <v>3</v>
      </c>
      <c r="E195" s="3" t="s">
        <v>15</v>
      </c>
      <c r="F195" s="12" t="s">
        <v>20</v>
      </c>
      <c r="G195" s="12" t="s">
        <v>61</v>
      </c>
      <c r="H195" s="4">
        <v>18000</v>
      </c>
      <c r="I195" s="4">
        <v>10000</v>
      </c>
      <c r="J195" s="4">
        <v>10000</v>
      </c>
    </row>
    <row r="196" spans="1:10">
      <c r="A196" s="17" t="s">
        <v>73</v>
      </c>
      <c r="B196" s="13">
        <v>805</v>
      </c>
      <c r="C196" s="12" t="s">
        <v>11</v>
      </c>
      <c r="D196" s="8" t="s">
        <v>3</v>
      </c>
      <c r="E196" s="3" t="s">
        <v>15</v>
      </c>
      <c r="F196" s="12" t="s">
        <v>20</v>
      </c>
      <c r="G196" s="12" t="s">
        <v>62</v>
      </c>
      <c r="H196" s="4">
        <v>10000</v>
      </c>
      <c r="I196" s="4">
        <v>0</v>
      </c>
      <c r="J196" s="4">
        <v>0</v>
      </c>
    </row>
    <row r="197" spans="1:10">
      <c r="A197" s="17" t="s">
        <v>75</v>
      </c>
      <c r="B197" s="13">
        <v>805</v>
      </c>
      <c r="C197" s="12" t="s">
        <v>11</v>
      </c>
      <c r="D197" s="8" t="s">
        <v>3</v>
      </c>
      <c r="E197" s="3" t="s">
        <v>15</v>
      </c>
      <c r="F197" s="12" t="s">
        <v>20</v>
      </c>
      <c r="G197" s="12" t="s">
        <v>64</v>
      </c>
      <c r="H197" s="4">
        <v>200000</v>
      </c>
      <c r="I197" s="4">
        <v>150000</v>
      </c>
      <c r="J197" s="4">
        <v>15000</v>
      </c>
    </row>
    <row r="198" spans="1:10">
      <c r="A198" s="17" t="s">
        <v>76</v>
      </c>
      <c r="B198" s="14" t="s">
        <v>10</v>
      </c>
      <c r="C198" s="12" t="s">
        <v>11</v>
      </c>
      <c r="D198" s="8" t="s">
        <v>3</v>
      </c>
      <c r="E198" s="3" t="s">
        <v>15</v>
      </c>
      <c r="F198" s="14" t="s">
        <v>20</v>
      </c>
      <c r="G198" s="12" t="s">
        <v>65</v>
      </c>
      <c r="H198" s="4">
        <v>12000</v>
      </c>
      <c r="I198" s="4">
        <v>5000</v>
      </c>
      <c r="J198" s="4">
        <v>5000</v>
      </c>
    </row>
    <row r="199" spans="1:10" ht="37.5">
      <c r="A199" s="17" t="s">
        <v>77</v>
      </c>
      <c r="B199" s="13">
        <v>805</v>
      </c>
      <c r="C199" s="12" t="s">
        <v>11</v>
      </c>
      <c r="D199" s="8" t="s">
        <v>3</v>
      </c>
      <c r="E199" s="3" t="s">
        <v>15</v>
      </c>
      <c r="F199" s="14" t="s">
        <v>20</v>
      </c>
      <c r="G199" s="12" t="s">
        <v>66</v>
      </c>
      <c r="H199" s="4">
        <v>50000</v>
      </c>
      <c r="I199" s="4">
        <v>45000</v>
      </c>
      <c r="J199" s="4">
        <v>20000</v>
      </c>
    </row>
    <row r="200" spans="1:10">
      <c r="A200" s="18" t="s">
        <v>150</v>
      </c>
      <c r="B200" s="13">
        <v>805</v>
      </c>
      <c r="C200" s="12" t="s">
        <v>11</v>
      </c>
      <c r="D200" s="8" t="s">
        <v>3</v>
      </c>
      <c r="E200" s="3" t="s">
        <v>15</v>
      </c>
      <c r="F200" s="12" t="s">
        <v>149</v>
      </c>
      <c r="G200" s="12"/>
      <c r="H200" s="4">
        <f>H201</f>
        <v>194000</v>
      </c>
      <c r="I200" s="4">
        <f>I201</f>
        <v>138000</v>
      </c>
      <c r="J200" s="4">
        <f>J201</f>
        <v>50000</v>
      </c>
    </row>
    <row r="201" spans="1:10">
      <c r="A201" s="17" t="s">
        <v>74</v>
      </c>
      <c r="B201" s="13">
        <v>805</v>
      </c>
      <c r="C201" s="12" t="s">
        <v>11</v>
      </c>
      <c r="D201" s="8" t="s">
        <v>3</v>
      </c>
      <c r="E201" s="3" t="s">
        <v>15</v>
      </c>
      <c r="F201" s="12" t="s">
        <v>149</v>
      </c>
      <c r="G201" s="12" t="s">
        <v>63</v>
      </c>
      <c r="H201" s="4">
        <v>194000</v>
      </c>
      <c r="I201" s="4">
        <v>138000</v>
      </c>
      <c r="J201" s="4">
        <v>50000</v>
      </c>
    </row>
    <row r="202" spans="1:10">
      <c r="A202" s="17" t="s">
        <v>70</v>
      </c>
      <c r="B202" s="13">
        <v>805</v>
      </c>
      <c r="C202" s="12" t="s">
        <v>11</v>
      </c>
      <c r="D202" s="8" t="s">
        <v>3</v>
      </c>
      <c r="E202" s="3" t="s">
        <v>15</v>
      </c>
      <c r="F202" s="14" t="s">
        <v>67</v>
      </c>
      <c r="G202" s="12"/>
      <c r="H202" s="4">
        <f t="shared" ref="H202:J204" si="29">H203</f>
        <v>500</v>
      </c>
      <c r="I202" s="4">
        <f t="shared" si="29"/>
        <v>1000</v>
      </c>
      <c r="J202" s="4">
        <f t="shared" si="29"/>
        <v>0</v>
      </c>
    </row>
    <row r="203" spans="1:10" ht="27.75" customHeight="1">
      <c r="A203" s="17" t="s">
        <v>71</v>
      </c>
      <c r="B203" s="13">
        <v>805</v>
      </c>
      <c r="C203" s="12" t="s">
        <v>11</v>
      </c>
      <c r="D203" s="8" t="s">
        <v>3</v>
      </c>
      <c r="E203" s="3" t="s">
        <v>15</v>
      </c>
      <c r="F203" s="14" t="s">
        <v>68</v>
      </c>
      <c r="G203" s="12"/>
      <c r="H203" s="4">
        <f t="shared" si="29"/>
        <v>500</v>
      </c>
      <c r="I203" s="4">
        <f t="shared" si="29"/>
        <v>1000</v>
      </c>
      <c r="J203" s="4">
        <f t="shared" si="29"/>
        <v>0</v>
      </c>
    </row>
    <row r="204" spans="1:10">
      <c r="A204" s="17" t="s">
        <v>22</v>
      </c>
      <c r="B204" s="13">
        <v>805</v>
      </c>
      <c r="C204" s="12" t="s">
        <v>11</v>
      </c>
      <c r="D204" s="8" t="s">
        <v>3</v>
      </c>
      <c r="E204" s="3" t="s">
        <v>15</v>
      </c>
      <c r="F204" s="14" t="s">
        <v>21</v>
      </c>
      <c r="G204" s="12"/>
      <c r="H204" s="4">
        <f t="shared" si="29"/>
        <v>500</v>
      </c>
      <c r="I204" s="4">
        <f t="shared" si="29"/>
        <v>1000</v>
      </c>
      <c r="J204" s="4">
        <f t="shared" si="29"/>
        <v>0</v>
      </c>
    </row>
    <row r="205" spans="1:10">
      <c r="A205" s="17" t="s">
        <v>78</v>
      </c>
      <c r="B205" s="13">
        <v>805</v>
      </c>
      <c r="C205" s="12" t="s">
        <v>11</v>
      </c>
      <c r="D205" s="8" t="s">
        <v>3</v>
      </c>
      <c r="E205" s="3" t="s">
        <v>15</v>
      </c>
      <c r="F205" s="14" t="s">
        <v>21</v>
      </c>
      <c r="G205" s="12" t="s">
        <v>69</v>
      </c>
      <c r="H205" s="4">
        <v>500</v>
      </c>
      <c r="I205" s="4">
        <v>1000</v>
      </c>
      <c r="J205" s="4">
        <v>0</v>
      </c>
    </row>
    <row r="206" spans="1:10" ht="75">
      <c r="A206" s="89" t="s">
        <v>198</v>
      </c>
      <c r="B206" s="54" t="s">
        <v>10</v>
      </c>
      <c r="C206" s="55" t="s">
        <v>11</v>
      </c>
      <c r="D206" s="56" t="s">
        <v>3</v>
      </c>
      <c r="E206" s="57" t="s">
        <v>177</v>
      </c>
      <c r="F206" s="54" t="s">
        <v>0</v>
      </c>
      <c r="G206" s="12"/>
      <c r="H206" s="58">
        <f>H207</f>
        <v>404650</v>
      </c>
      <c r="I206" s="58">
        <f>I207</f>
        <v>0</v>
      </c>
      <c r="J206" s="58">
        <f>J207</f>
        <v>0</v>
      </c>
    </row>
    <row r="207" spans="1:10" ht="56.25">
      <c r="A207" s="90" t="s">
        <v>59</v>
      </c>
      <c r="B207" s="14" t="s">
        <v>10</v>
      </c>
      <c r="C207" s="12" t="s">
        <v>11</v>
      </c>
      <c r="D207" s="8" t="s">
        <v>3</v>
      </c>
      <c r="E207" s="3" t="s">
        <v>177</v>
      </c>
      <c r="F207" s="14" t="s">
        <v>58</v>
      </c>
      <c r="G207" s="12"/>
      <c r="H207" s="4">
        <f t="shared" ref="H207:J209" si="30">H208</f>
        <v>404650</v>
      </c>
      <c r="I207" s="4">
        <f t="shared" si="30"/>
        <v>0</v>
      </c>
      <c r="J207" s="4">
        <f t="shared" si="30"/>
        <v>0</v>
      </c>
    </row>
    <row r="208" spans="1:10" ht="56.25">
      <c r="A208" s="20" t="s">
        <v>185</v>
      </c>
      <c r="B208" s="14" t="s">
        <v>10</v>
      </c>
      <c r="C208" s="12" t="s">
        <v>11</v>
      </c>
      <c r="D208" s="8" t="s">
        <v>3</v>
      </c>
      <c r="E208" s="3" t="s">
        <v>177</v>
      </c>
      <c r="F208" s="14" t="s">
        <v>60</v>
      </c>
      <c r="G208" s="12"/>
      <c r="H208" s="4">
        <f t="shared" si="30"/>
        <v>404650</v>
      </c>
      <c r="I208" s="4">
        <f t="shared" si="30"/>
        <v>0</v>
      </c>
      <c r="J208" s="4">
        <f t="shared" si="30"/>
        <v>0</v>
      </c>
    </row>
    <row r="209" spans="1:10">
      <c r="A209" s="17" t="s">
        <v>156</v>
      </c>
      <c r="B209" s="14" t="s">
        <v>10</v>
      </c>
      <c r="C209" s="12" t="s">
        <v>11</v>
      </c>
      <c r="D209" s="8" t="s">
        <v>3</v>
      </c>
      <c r="E209" s="3" t="s">
        <v>177</v>
      </c>
      <c r="F209" s="12" t="s">
        <v>20</v>
      </c>
      <c r="G209" s="12"/>
      <c r="H209" s="4">
        <f t="shared" si="30"/>
        <v>404650</v>
      </c>
      <c r="I209" s="4">
        <f t="shared" si="30"/>
        <v>0</v>
      </c>
      <c r="J209" s="4">
        <f t="shared" si="30"/>
        <v>0</v>
      </c>
    </row>
    <row r="210" spans="1:10">
      <c r="A210" s="17" t="s">
        <v>144</v>
      </c>
      <c r="B210" s="14" t="s">
        <v>10</v>
      </c>
      <c r="C210" s="12" t="s">
        <v>11</v>
      </c>
      <c r="D210" s="8" t="s">
        <v>3</v>
      </c>
      <c r="E210" s="3" t="s">
        <v>177</v>
      </c>
      <c r="F210" s="14" t="s">
        <v>20</v>
      </c>
      <c r="G210" s="12" t="s">
        <v>145</v>
      </c>
      <c r="H210" s="4">
        <v>404650</v>
      </c>
      <c r="I210" s="4">
        <v>0</v>
      </c>
      <c r="J210" s="4">
        <v>0</v>
      </c>
    </row>
    <row r="211" spans="1:10">
      <c r="A211" s="88" t="s">
        <v>93</v>
      </c>
      <c r="B211" s="34" t="s">
        <v>10</v>
      </c>
      <c r="C211" s="37" t="s">
        <v>94</v>
      </c>
      <c r="D211" s="6" t="s">
        <v>1</v>
      </c>
      <c r="E211" s="36" t="s">
        <v>51</v>
      </c>
      <c r="F211" s="37" t="s">
        <v>0</v>
      </c>
      <c r="G211" s="37"/>
      <c r="H211" s="38">
        <f>H212</f>
        <v>115020</v>
      </c>
      <c r="I211" s="38">
        <f>I212</f>
        <v>115020</v>
      </c>
      <c r="J211" s="38">
        <f>J212</f>
        <v>115020</v>
      </c>
    </row>
    <row r="212" spans="1:10">
      <c r="A212" s="49" t="s">
        <v>95</v>
      </c>
      <c r="B212" s="34" t="s">
        <v>10</v>
      </c>
      <c r="C212" s="37" t="s">
        <v>9</v>
      </c>
      <c r="D212" s="6" t="s">
        <v>3</v>
      </c>
      <c r="E212" s="36" t="s">
        <v>51</v>
      </c>
      <c r="F212" s="37" t="s">
        <v>0</v>
      </c>
      <c r="G212" s="37"/>
      <c r="H212" s="38">
        <f t="shared" ref="H212:J216" si="31">H213</f>
        <v>115020</v>
      </c>
      <c r="I212" s="38">
        <f t="shared" si="31"/>
        <v>115020</v>
      </c>
      <c r="J212" s="38">
        <f t="shared" si="31"/>
        <v>115020</v>
      </c>
    </row>
    <row r="213" spans="1:10" ht="37.5">
      <c r="A213" s="72" t="s">
        <v>199</v>
      </c>
      <c r="B213" s="54" t="s">
        <v>10</v>
      </c>
      <c r="C213" s="55" t="s">
        <v>9</v>
      </c>
      <c r="D213" s="56" t="s">
        <v>3</v>
      </c>
      <c r="E213" s="57" t="s">
        <v>132</v>
      </c>
      <c r="F213" s="55" t="s">
        <v>0</v>
      </c>
      <c r="G213" s="55"/>
      <c r="H213" s="58">
        <f t="shared" si="31"/>
        <v>115020</v>
      </c>
      <c r="I213" s="58">
        <f t="shared" si="31"/>
        <v>115020</v>
      </c>
      <c r="J213" s="58">
        <f t="shared" si="31"/>
        <v>115020</v>
      </c>
    </row>
    <row r="214" spans="1:10" ht="37.5">
      <c r="A214" s="47" t="s">
        <v>98</v>
      </c>
      <c r="B214" s="14" t="s">
        <v>10</v>
      </c>
      <c r="C214" s="12" t="s">
        <v>9</v>
      </c>
      <c r="D214" s="8" t="s">
        <v>3</v>
      </c>
      <c r="E214" s="3" t="s">
        <v>132</v>
      </c>
      <c r="F214" s="12" t="s">
        <v>96</v>
      </c>
      <c r="G214" s="12"/>
      <c r="H214" s="4">
        <f t="shared" si="31"/>
        <v>115020</v>
      </c>
      <c r="I214" s="4">
        <f t="shared" si="31"/>
        <v>115020</v>
      </c>
      <c r="J214" s="4">
        <f t="shared" si="31"/>
        <v>115020</v>
      </c>
    </row>
    <row r="215" spans="1:10" ht="56.25">
      <c r="A215" s="47" t="s">
        <v>99</v>
      </c>
      <c r="B215" s="14" t="s">
        <v>10</v>
      </c>
      <c r="C215" s="12" t="s">
        <v>9</v>
      </c>
      <c r="D215" s="8" t="s">
        <v>3</v>
      </c>
      <c r="E215" s="3" t="s">
        <v>132</v>
      </c>
      <c r="F215" s="12" t="s">
        <v>97</v>
      </c>
      <c r="G215" s="12"/>
      <c r="H215" s="4">
        <f t="shared" si="31"/>
        <v>115020</v>
      </c>
      <c r="I215" s="4">
        <f t="shared" si="31"/>
        <v>115020</v>
      </c>
      <c r="J215" s="4">
        <f t="shared" si="31"/>
        <v>115020</v>
      </c>
    </row>
    <row r="216" spans="1:10" ht="56.25">
      <c r="A216" s="47" t="s">
        <v>25</v>
      </c>
      <c r="B216" s="14" t="s">
        <v>10</v>
      </c>
      <c r="C216" s="12" t="s">
        <v>9</v>
      </c>
      <c r="D216" s="8" t="s">
        <v>3</v>
      </c>
      <c r="E216" s="3" t="s">
        <v>132</v>
      </c>
      <c r="F216" s="12" t="s">
        <v>26</v>
      </c>
      <c r="G216" s="12"/>
      <c r="H216" s="4">
        <f t="shared" si="31"/>
        <v>115020</v>
      </c>
      <c r="I216" s="4">
        <f t="shared" si="31"/>
        <v>115020</v>
      </c>
      <c r="J216" s="4">
        <f t="shared" si="31"/>
        <v>115020</v>
      </c>
    </row>
    <row r="217" spans="1:10" ht="56.25">
      <c r="A217" s="47" t="s">
        <v>141</v>
      </c>
      <c r="B217" s="14" t="s">
        <v>10</v>
      </c>
      <c r="C217" s="12" t="s">
        <v>9</v>
      </c>
      <c r="D217" s="8" t="s">
        <v>3</v>
      </c>
      <c r="E217" s="3" t="s">
        <v>132</v>
      </c>
      <c r="F217" s="12" t="s">
        <v>26</v>
      </c>
      <c r="G217" s="12" t="s">
        <v>140</v>
      </c>
      <c r="H217" s="4">
        <v>115020</v>
      </c>
      <c r="I217" s="4">
        <v>115020</v>
      </c>
      <c r="J217" s="4">
        <v>115020</v>
      </c>
    </row>
    <row r="220" spans="1:10" ht="18.75" customHeight="1">
      <c r="A220" s="101" t="s">
        <v>42</v>
      </c>
      <c r="B220" s="101"/>
      <c r="C220" s="101"/>
      <c r="D220" s="101"/>
      <c r="E220" s="101"/>
      <c r="F220" s="101"/>
      <c r="G220" s="101"/>
      <c r="H220" s="101"/>
      <c r="I220" s="83"/>
      <c r="J220" s="83"/>
    </row>
    <row r="221" spans="1:10">
      <c r="A221" s="102" t="s">
        <v>48</v>
      </c>
      <c r="B221" s="102"/>
      <c r="C221" s="102"/>
      <c r="D221" s="102"/>
      <c r="E221" s="102"/>
      <c r="F221" s="102"/>
      <c r="G221" s="102"/>
      <c r="H221" s="102"/>
      <c r="I221" s="84"/>
      <c r="J221" s="84"/>
    </row>
    <row r="222" spans="1:10">
      <c r="A222" s="103" t="s">
        <v>34</v>
      </c>
      <c r="B222" s="103"/>
      <c r="C222" s="103"/>
      <c r="D222" s="103"/>
      <c r="E222" s="103"/>
      <c r="F222" s="103"/>
      <c r="G222" s="103"/>
      <c r="H222" s="103"/>
      <c r="I222" s="26"/>
      <c r="J222" s="26"/>
    </row>
    <row r="223" spans="1:10" ht="18.75" customHeight="1">
      <c r="A223" s="96" t="s">
        <v>43</v>
      </c>
      <c r="B223" s="104" t="s">
        <v>44</v>
      </c>
      <c r="C223" s="105"/>
      <c r="D223" s="105"/>
      <c r="E223" s="105"/>
      <c r="F223" s="105"/>
      <c r="G223" s="106"/>
      <c r="H223" s="104" t="s">
        <v>45</v>
      </c>
      <c r="I223" s="105"/>
      <c r="J223" s="106"/>
    </row>
    <row r="224" spans="1:10" ht="112.5" customHeight="1">
      <c r="A224" s="97"/>
      <c r="B224" s="87" t="s">
        <v>46</v>
      </c>
      <c r="C224" s="104" t="s">
        <v>47</v>
      </c>
      <c r="D224" s="105"/>
      <c r="E224" s="105"/>
      <c r="F224" s="105"/>
      <c r="G224" s="106"/>
      <c r="H224" s="87" t="s">
        <v>162</v>
      </c>
      <c r="I224" s="87" t="s">
        <v>168</v>
      </c>
      <c r="J224" s="87" t="s">
        <v>173</v>
      </c>
    </row>
    <row r="225" spans="1:10" ht="37.5" customHeight="1">
      <c r="A225" s="50" t="s">
        <v>102</v>
      </c>
      <c r="B225" s="16" t="s">
        <v>0</v>
      </c>
      <c r="C225" s="107" t="s">
        <v>100</v>
      </c>
      <c r="D225" s="108"/>
      <c r="E225" s="108"/>
      <c r="F225" s="108"/>
      <c r="G225" s="109"/>
      <c r="H225" s="25">
        <f>H226</f>
        <v>89047.849999999627</v>
      </c>
      <c r="I225" s="25">
        <f>I226</f>
        <v>0</v>
      </c>
      <c r="J225" s="25">
        <f>J226</f>
        <v>0</v>
      </c>
    </row>
    <row r="226" spans="1:10" ht="37.5" customHeight="1">
      <c r="A226" s="51" t="s">
        <v>103</v>
      </c>
      <c r="B226" s="16" t="s">
        <v>0</v>
      </c>
      <c r="C226" s="107" t="s">
        <v>101</v>
      </c>
      <c r="D226" s="108"/>
      <c r="E226" s="108"/>
      <c r="F226" s="108"/>
      <c r="G226" s="109"/>
      <c r="H226" s="25">
        <f>H227+H228</f>
        <v>89047.849999999627</v>
      </c>
      <c r="I226" s="25">
        <f>I227+I228</f>
        <v>0</v>
      </c>
      <c r="J226" s="25">
        <f>J227+J228</f>
        <v>0</v>
      </c>
    </row>
    <row r="227" spans="1:10" ht="37.5" customHeight="1">
      <c r="A227" s="52" t="s">
        <v>106</v>
      </c>
      <c r="B227" s="16" t="s">
        <v>10</v>
      </c>
      <c r="C227" s="110" t="s">
        <v>105</v>
      </c>
      <c r="D227" s="111"/>
      <c r="E227" s="111"/>
      <c r="F227" s="111"/>
      <c r="G227" s="112"/>
      <c r="H227" s="53">
        <v>-6604646.1699999999</v>
      </c>
      <c r="I227" s="53">
        <v>-4146345.63</v>
      </c>
      <c r="J227" s="53">
        <v>-3541940.63</v>
      </c>
    </row>
    <row r="228" spans="1:10" ht="37.5" customHeight="1">
      <c r="A228" s="52" t="s">
        <v>107</v>
      </c>
      <c r="B228" s="16" t="s">
        <v>10</v>
      </c>
      <c r="C228" s="110" t="s">
        <v>104</v>
      </c>
      <c r="D228" s="111"/>
      <c r="E228" s="111"/>
      <c r="F228" s="111"/>
      <c r="G228" s="112"/>
      <c r="H228" s="53">
        <v>6693694.0199999996</v>
      </c>
      <c r="I228" s="53">
        <v>4146345.63</v>
      </c>
      <c r="J228" s="53">
        <v>3541940.63</v>
      </c>
    </row>
    <row r="229" spans="1:10">
      <c r="H229" s="1" t="s">
        <v>166</v>
      </c>
    </row>
  </sheetData>
  <mergeCells count="26">
    <mergeCell ref="C228:G228"/>
    <mergeCell ref="C227:G227"/>
    <mergeCell ref="C226:G226"/>
    <mergeCell ref="A223:A224"/>
    <mergeCell ref="B223:G223"/>
    <mergeCell ref="H223:J223"/>
    <mergeCell ref="C224:G224"/>
    <mergeCell ref="C225:G225"/>
    <mergeCell ref="I14:I15"/>
    <mergeCell ref="J14:J15"/>
    <mergeCell ref="A220:H220"/>
    <mergeCell ref="A221:H221"/>
    <mergeCell ref="A222:H222"/>
    <mergeCell ref="A10:H10"/>
    <mergeCell ref="A11:H11"/>
    <mergeCell ref="A12:H12"/>
    <mergeCell ref="D13:F13"/>
    <mergeCell ref="A14:A15"/>
    <mergeCell ref="B14:F14"/>
    <mergeCell ref="G14:G15"/>
    <mergeCell ref="H14:H15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2024-10-16T08:53:56Z</dcterms:modified>
</cp:coreProperties>
</file>