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ная роспись" sheetId="1" r:id="rId1"/>
  </sheets>
  <definedNames>
    <definedName name="_xlnm.Print_Titles" localSheetId="0">'сводная роспись'!#REF!</definedName>
  </definedNames>
  <calcPr calcId="125725"/>
</workbook>
</file>

<file path=xl/calcChain.xml><?xml version="1.0" encoding="utf-8"?>
<calcChain xmlns="http://schemas.openxmlformats.org/spreadsheetml/2006/main">
  <c r="H194" i="1"/>
  <c r="J126" l="1"/>
  <c r="I126"/>
  <c r="H126"/>
  <c r="J231" l="1"/>
  <c r="I231"/>
  <c r="H231"/>
  <c r="H174" l="1"/>
  <c r="H147"/>
  <c r="H173" l="1"/>
  <c r="H172" s="1"/>
  <c r="H171" s="1"/>
  <c r="J214"/>
  <c r="J213" s="1"/>
  <c r="J212" s="1"/>
  <c r="J211" s="1"/>
  <c r="I214"/>
  <c r="I213" s="1"/>
  <c r="I212" s="1"/>
  <c r="I211" s="1"/>
  <c r="H214"/>
  <c r="H213" s="1"/>
  <c r="H212" s="1"/>
  <c r="H211" s="1"/>
  <c r="J221"/>
  <c r="J220" s="1"/>
  <c r="J219" s="1"/>
  <c r="J218" s="1"/>
  <c r="J217" s="1"/>
  <c r="J216" s="1"/>
  <c r="I221"/>
  <c r="I220" s="1"/>
  <c r="I219" s="1"/>
  <c r="I218" s="1"/>
  <c r="I217" s="1"/>
  <c r="I216" s="1"/>
  <c r="H221"/>
  <c r="H220" s="1"/>
  <c r="H219" s="1"/>
  <c r="H218" s="1"/>
  <c r="H217" s="1"/>
  <c r="H216" s="1"/>
  <c r="J209"/>
  <c r="J208" s="1"/>
  <c r="J207" s="1"/>
  <c r="I209"/>
  <c r="I208" s="1"/>
  <c r="I207" s="1"/>
  <c r="H209"/>
  <c r="H208" s="1"/>
  <c r="H207" s="1"/>
  <c r="J205"/>
  <c r="I205"/>
  <c r="H205"/>
  <c r="J199"/>
  <c r="J198" s="1"/>
  <c r="J197" s="1"/>
  <c r="I199"/>
  <c r="I198" s="1"/>
  <c r="I197" s="1"/>
  <c r="H199"/>
  <c r="H198" s="1"/>
  <c r="H197" s="1"/>
  <c r="J194"/>
  <c r="J193" s="1"/>
  <c r="I194"/>
  <c r="I193" s="1"/>
  <c r="H193"/>
  <c r="J188"/>
  <c r="J187" s="1"/>
  <c r="J186" s="1"/>
  <c r="J185" s="1"/>
  <c r="J184" s="1"/>
  <c r="J183" s="1"/>
  <c r="I188"/>
  <c r="I187" s="1"/>
  <c r="I186" s="1"/>
  <c r="I185" s="1"/>
  <c r="I184" s="1"/>
  <c r="I183" s="1"/>
  <c r="H188"/>
  <c r="H187" s="1"/>
  <c r="H186" s="1"/>
  <c r="H185" s="1"/>
  <c r="H184" s="1"/>
  <c r="H183" s="1"/>
  <c r="J181"/>
  <c r="J180" s="1"/>
  <c r="J179" s="1"/>
  <c r="J178" s="1"/>
  <c r="I181"/>
  <c r="I180" s="1"/>
  <c r="I179" s="1"/>
  <c r="I178" s="1"/>
  <c r="H181"/>
  <c r="H180" s="1"/>
  <c r="H179" s="1"/>
  <c r="H178" s="1"/>
  <c r="J174"/>
  <c r="J173" s="1"/>
  <c r="J172" s="1"/>
  <c r="J171" s="1"/>
  <c r="I174"/>
  <c r="I173" s="1"/>
  <c r="I172" s="1"/>
  <c r="I171" s="1"/>
  <c r="J169"/>
  <c r="J168" s="1"/>
  <c r="J167" s="1"/>
  <c r="J166" s="1"/>
  <c r="I169"/>
  <c r="I168" s="1"/>
  <c r="I167" s="1"/>
  <c r="I166" s="1"/>
  <c r="H169"/>
  <c r="H168" s="1"/>
  <c r="H167" s="1"/>
  <c r="H166" s="1"/>
  <c r="J164"/>
  <c r="I164"/>
  <c r="H164"/>
  <c r="J160"/>
  <c r="I160"/>
  <c r="H160"/>
  <c r="J154"/>
  <c r="J153" s="1"/>
  <c r="J152" s="1"/>
  <c r="J151" s="1"/>
  <c r="I154"/>
  <c r="I153" s="1"/>
  <c r="I152" s="1"/>
  <c r="I151" s="1"/>
  <c r="H154"/>
  <c r="H153" s="1"/>
  <c r="H152" s="1"/>
  <c r="H151" s="1"/>
  <c r="J147"/>
  <c r="J146" s="1"/>
  <c r="J145" s="1"/>
  <c r="J144" s="1"/>
  <c r="I147"/>
  <c r="I146" s="1"/>
  <c r="I145" s="1"/>
  <c r="I144" s="1"/>
  <c r="H146"/>
  <c r="H145" s="1"/>
  <c r="H144" s="1"/>
  <c r="J140"/>
  <c r="J139" s="1"/>
  <c r="J138" s="1"/>
  <c r="J137" s="1"/>
  <c r="J136" s="1"/>
  <c r="I140"/>
  <c r="I139" s="1"/>
  <c r="I138" s="1"/>
  <c r="I137" s="1"/>
  <c r="I136" s="1"/>
  <c r="H140"/>
  <c r="H139" s="1"/>
  <c r="H138" s="1"/>
  <c r="H137" s="1"/>
  <c r="H136" s="1"/>
  <c r="J134"/>
  <c r="J133" s="1"/>
  <c r="J132" s="1"/>
  <c r="J131" s="1"/>
  <c r="J130" s="1"/>
  <c r="I134"/>
  <c r="I133" s="1"/>
  <c r="I132" s="1"/>
  <c r="I131" s="1"/>
  <c r="I130" s="1"/>
  <c r="H134"/>
  <c r="H133" s="1"/>
  <c r="H132" s="1"/>
  <c r="H131" s="1"/>
  <c r="H130" s="1"/>
  <c r="J125"/>
  <c r="J124" s="1"/>
  <c r="J123" s="1"/>
  <c r="J122" s="1"/>
  <c r="J121" s="1"/>
  <c r="I125"/>
  <c r="I124" s="1"/>
  <c r="I123" s="1"/>
  <c r="I122" s="1"/>
  <c r="I121" s="1"/>
  <c r="H125"/>
  <c r="H124" s="1"/>
  <c r="H123" s="1"/>
  <c r="H122" s="1"/>
  <c r="H121" s="1"/>
  <c r="J118"/>
  <c r="J117" s="1"/>
  <c r="J116" s="1"/>
  <c r="J115" s="1"/>
  <c r="J114" s="1"/>
  <c r="I118"/>
  <c r="I117" s="1"/>
  <c r="I116" s="1"/>
  <c r="I115" s="1"/>
  <c r="I114" s="1"/>
  <c r="H118"/>
  <c r="H117" s="1"/>
  <c r="H116" s="1"/>
  <c r="H115" s="1"/>
  <c r="H114" s="1"/>
  <c r="J112"/>
  <c r="I112"/>
  <c r="H112"/>
  <c r="J109"/>
  <c r="J108" s="1"/>
  <c r="J107" s="1"/>
  <c r="J106" s="1"/>
  <c r="I109"/>
  <c r="H109"/>
  <c r="I104"/>
  <c r="H104"/>
  <c r="H103" s="1"/>
  <c r="H102" s="1"/>
  <c r="H101" s="1"/>
  <c r="J103"/>
  <c r="J102" s="1"/>
  <c r="J101" s="1"/>
  <c r="I103"/>
  <c r="I102" s="1"/>
  <c r="I101" s="1"/>
  <c r="I99"/>
  <c r="I98" s="1"/>
  <c r="I97" s="1"/>
  <c r="I96" s="1"/>
  <c r="H99"/>
  <c r="H98" s="1"/>
  <c r="H97" s="1"/>
  <c r="H96" s="1"/>
  <c r="J98"/>
  <c r="J97" s="1"/>
  <c r="J96" s="1"/>
  <c r="I94"/>
  <c r="I93" s="1"/>
  <c r="I92" s="1"/>
  <c r="I91" s="1"/>
  <c r="H94"/>
  <c r="H93" s="1"/>
  <c r="H92" s="1"/>
  <c r="H91" s="1"/>
  <c r="J93"/>
  <c r="J92" s="1"/>
  <c r="J91" s="1"/>
  <c r="I89"/>
  <c r="I88" s="1"/>
  <c r="I87" s="1"/>
  <c r="I86" s="1"/>
  <c r="H89"/>
  <c r="H88" s="1"/>
  <c r="H87" s="1"/>
  <c r="H86" s="1"/>
  <c r="J88"/>
  <c r="J87" s="1"/>
  <c r="J86" s="1"/>
  <c r="I84"/>
  <c r="I83" s="1"/>
  <c r="I82" s="1"/>
  <c r="I81" s="1"/>
  <c r="H84"/>
  <c r="H83" s="1"/>
  <c r="H82" s="1"/>
  <c r="H81" s="1"/>
  <c r="J83"/>
  <c r="J82" s="1"/>
  <c r="J81" s="1"/>
  <c r="J79"/>
  <c r="J78" s="1"/>
  <c r="J77" s="1"/>
  <c r="J76" s="1"/>
  <c r="I79"/>
  <c r="I78" s="1"/>
  <c r="I77" s="1"/>
  <c r="I76" s="1"/>
  <c r="H79"/>
  <c r="H78" s="1"/>
  <c r="H77" s="1"/>
  <c r="H76" s="1"/>
  <c r="J74"/>
  <c r="J73" s="1"/>
  <c r="J72" s="1"/>
  <c r="J71" s="1"/>
  <c r="J64" s="1"/>
  <c r="J63" s="1"/>
  <c r="J62" s="1"/>
  <c r="J61" s="1"/>
  <c r="I74"/>
  <c r="I73" s="1"/>
  <c r="I72" s="1"/>
  <c r="I71" s="1"/>
  <c r="H74"/>
  <c r="H73" s="1"/>
  <c r="H72" s="1"/>
  <c r="H71" s="1"/>
  <c r="J69"/>
  <c r="J68" s="1"/>
  <c r="J67" s="1"/>
  <c r="J66" s="1"/>
  <c r="I69"/>
  <c r="I68" s="1"/>
  <c r="I67" s="1"/>
  <c r="I66" s="1"/>
  <c r="H69"/>
  <c r="H68" s="1"/>
  <c r="H67" s="1"/>
  <c r="H66" s="1"/>
  <c r="I64"/>
  <c r="I63" s="1"/>
  <c r="I62" s="1"/>
  <c r="I61" s="1"/>
  <c r="H64"/>
  <c r="H63" s="1"/>
  <c r="H62" s="1"/>
  <c r="H61" s="1"/>
  <c r="J59"/>
  <c r="J58" s="1"/>
  <c r="J57" s="1"/>
  <c r="J56" s="1"/>
  <c r="I59"/>
  <c r="I58" s="1"/>
  <c r="I57" s="1"/>
  <c r="I56" s="1"/>
  <c r="H59"/>
  <c r="H58" s="1"/>
  <c r="H57" s="1"/>
  <c r="H56" s="1"/>
  <c r="J53"/>
  <c r="J52" s="1"/>
  <c r="J51" s="1"/>
  <c r="I53"/>
  <c r="I52" s="1"/>
  <c r="H53"/>
  <c r="H52" s="1"/>
  <c r="H51" s="1"/>
  <c r="J48"/>
  <c r="J47" s="1"/>
  <c r="J46" s="1"/>
  <c r="J45" s="1"/>
  <c r="I48"/>
  <c r="I47" s="1"/>
  <c r="I46" s="1"/>
  <c r="I45" s="1"/>
  <c r="H48"/>
  <c r="H47" s="1"/>
  <c r="H46" s="1"/>
  <c r="H45" s="1"/>
  <c r="J43"/>
  <c r="J42" s="1"/>
  <c r="J41" s="1"/>
  <c r="I43"/>
  <c r="I42" s="1"/>
  <c r="I41" s="1"/>
  <c r="H43"/>
  <c r="H42" s="1"/>
  <c r="H41" s="1"/>
  <c r="J34"/>
  <c r="J33" s="1"/>
  <c r="J32" s="1"/>
  <c r="I34"/>
  <c r="I33" s="1"/>
  <c r="I32" s="1"/>
  <c r="H34"/>
  <c r="H33" s="1"/>
  <c r="H32" s="1"/>
  <c r="J29"/>
  <c r="J28" s="1"/>
  <c r="I29"/>
  <c r="I28" s="1"/>
  <c r="H29"/>
  <c r="H28" s="1"/>
  <c r="J23"/>
  <c r="J22" s="1"/>
  <c r="J21" s="1"/>
  <c r="J20" s="1"/>
  <c r="I23"/>
  <c r="I22" s="1"/>
  <c r="I21" s="1"/>
  <c r="I20" s="1"/>
  <c r="H23"/>
  <c r="H22" s="1"/>
  <c r="H21" s="1"/>
  <c r="H20" s="1"/>
  <c r="H143" l="1"/>
  <c r="J143"/>
  <c r="J27"/>
  <c r="J26" s="1"/>
  <c r="I108"/>
  <c r="I107" s="1"/>
  <c r="I106" s="1"/>
  <c r="H129"/>
  <c r="I143"/>
  <c r="H159"/>
  <c r="H158" s="1"/>
  <c r="H157" s="1"/>
  <c r="H192"/>
  <c r="H27"/>
  <c r="H26" s="1"/>
  <c r="J50"/>
  <c r="I159"/>
  <c r="I158" s="1"/>
  <c r="I157" s="1"/>
  <c r="H191"/>
  <c r="H190" s="1"/>
  <c r="H230"/>
  <c r="I230"/>
  <c r="J230"/>
  <c r="I55"/>
  <c r="J192"/>
  <c r="I27"/>
  <c r="I26" s="1"/>
  <c r="J159"/>
  <c r="J158" s="1"/>
  <c r="J157" s="1"/>
  <c r="J156" s="1"/>
  <c r="H108"/>
  <c r="H107" s="1"/>
  <c r="H106" s="1"/>
  <c r="H55" s="1"/>
  <c r="I129"/>
  <c r="I156"/>
  <c r="I142" s="1"/>
  <c r="I192"/>
  <c r="J129"/>
  <c r="I51"/>
  <c r="I50"/>
  <c r="H156"/>
  <c r="J55"/>
  <c r="H50"/>
  <c r="H142" l="1"/>
  <c r="J142"/>
  <c r="J19"/>
  <c r="J191"/>
  <c r="J190" s="1"/>
  <c r="I191"/>
  <c r="I190" s="1"/>
  <c r="H19"/>
  <c r="I19"/>
  <c r="H18" l="1"/>
  <c r="J18"/>
  <c r="I18"/>
</calcChain>
</file>

<file path=xl/sharedStrings.xml><?xml version="1.0" encoding="utf-8"?>
<sst xmlns="http://schemas.openxmlformats.org/spreadsheetml/2006/main" count="1157" uniqueCount="202">
  <si>
    <t>000</t>
  </si>
  <si>
    <t>00</t>
  </si>
  <si>
    <t>2</t>
  </si>
  <si>
    <t>01</t>
  </si>
  <si>
    <t>04</t>
  </si>
  <si>
    <t>05</t>
  </si>
  <si>
    <t>12</t>
  </si>
  <si>
    <t>03</t>
  </si>
  <si>
    <t>02</t>
  </si>
  <si>
    <t>10</t>
  </si>
  <si>
    <t>805</t>
  </si>
  <si>
    <t>08</t>
  </si>
  <si>
    <t>01 1 01 00020</t>
  </si>
  <si>
    <t>04 1 01 20010</t>
  </si>
  <si>
    <t>08 1 01 20010</t>
  </si>
  <si>
    <t>09 1 01 00100</t>
  </si>
  <si>
    <t>30 9 00 51180</t>
  </si>
  <si>
    <t>121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</si>
  <si>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</si>
  <si>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</si>
  <si>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244</t>
  </si>
  <si>
    <t>853</t>
  </si>
  <si>
    <t>Уплата иных платежей</t>
  </si>
  <si>
    <t>119</t>
  </si>
  <si>
    <t>111</t>
  </si>
  <si>
    <t>Пособия, компенсации и иные социальные выплаты гражданам, кроме публичных нормативных обязательств</t>
  </si>
  <si>
    <t>321</t>
  </si>
  <si>
    <t>870</t>
  </si>
  <si>
    <t>Резервные средства</t>
  </si>
  <si>
    <t>УТВЕРЖДЕНО</t>
  </si>
  <si>
    <t>Глава Мугреево-Никольского сельского поселения</t>
  </si>
  <si>
    <t>_________________ /М.Г.Скурлакова/</t>
  </si>
  <si>
    <t xml:space="preserve">Сводная бюджетная роспись </t>
  </si>
  <si>
    <t xml:space="preserve">1. Расходы </t>
  </si>
  <si>
    <t>(рублей)</t>
  </si>
  <si>
    <t>Код классификации расходов бюджетов РФ</t>
  </si>
  <si>
    <t>допол-нитель-ный код</t>
  </si>
  <si>
    <t>главного распоря-дителя средств</t>
  </si>
  <si>
    <t>раздела</t>
  </si>
  <si>
    <t>под-раз-дела</t>
  </si>
  <si>
    <t>целевой статьи</t>
  </si>
  <si>
    <t>вида (подвида, группы)расхода</t>
  </si>
  <si>
    <t xml:space="preserve">II. Источники внутреннего финансирования дефицита 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</si>
  <si>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</si>
  <si>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</si>
  <si>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</si>
  <si>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</si>
  <si>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</si>
  <si>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бюджета Мугреево-Никольскогоо сельского поселения</t>
  </si>
  <si>
    <t xml:space="preserve">Приложение 1
к Порядку составления и ведения сводной 
бюджетной росписи бюджета Мугреево-Никольского
 сельского поселения и бюджетных
росписей главных распорядителей
средств бюджета Мугреево-Никольского о сельского 
поселения (главных администраторов источников
внутреннего финансирования бюджета Мугреево-Никольского
 сельского поселения), а также утверждения лимитов
 бюджетных обязательств для главных распорядителей
средств бюджета Мугреево-Никольского сельского поселения
</t>
  </si>
  <si>
    <t>07</t>
  </si>
  <si>
    <t>00 0 00 00000</t>
  </si>
  <si>
    <t xml:space="preserve"> 01</t>
  </si>
  <si>
    <t xml:space="preserve">02 </t>
  </si>
  <si>
    <t>100</t>
  </si>
  <si>
    <t>120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</si>
  <si>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</si>
  <si>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</si>
  <si>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</si>
  <si>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</si>
  <si>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240</t>
  </si>
  <si>
    <t>К221</t>
  </si>
  <si>
    <t>К222</t>
  </si>
  <si>
    <t>К223</t>
  </si>
  <si>
    <t>К225</t>
  </si>
  <si>
    <t>К226</t>
  </si>
  <si>
    <t>К340</t>
  </si>
  <si>
    <t>800</t>
  </si>
  <si>
    <t>850</t>
  </si>
  <si>
    <t>К290</t>
  </si>
  <si>
    <t>Иные бюджетные ассигнования</t>
  </si>
  <si>
    <t>Уплата налогов, сборов и иных платежей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</si>
  <si>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</si>
  <si>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</si>
  <si>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</si>
  <si>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</si>
  <si>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</si>
  <si>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Увеличение стоимости материальных запасов</t>
  </si>
  <si>
    <t>Прочие расходы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</si>
  <si>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</si>
  <si>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</si>
  <si>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</si>
  <si>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</si>
  <si>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общегосударственные вопросы</t>
  </si>
  <si>
    <t>ЖИЛИЩНО-КОММУНАЛЬНОЕ ХОЗЯЙСТВО</t>
  </si>
  <si>
    <t>Благоустройство</t>
  </si>
  <si>
    <t xml:space="preserve">07 </t>
  </si>
  <si>
    <t>ОБРАЗОВАНИЕ</t>
  </si>
  <si>
    <t>Молодежная политика</t>
  </si>
  <si>
    <t>КУЛЬТУРА, КИНЕМАТОГРАФИЯ</t>
  </si>
  <si>
    <t>Культура</t>
  </si>
  <si>
    <t>110</t>
  </si>
  <si>
    <t>Расходы на выплаты персоналу казенных учреждений</t>
  </si>
  <si>
    <t>СОЦИАЛЬНАЯ ПОЛИТИКА</t>
  </si>
  <si>
    <t xml:space="preserve">10 </t>
  </si>
  <si>
    <t>Пенсионное обеспечение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</si>
  <si>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</si>
  <si>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</si>
  <si>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</si>
  <si>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</si>
  <si>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01 05 00 00 00 0000 000</t>
  </si>
  <si>
    <t>Изменение остатков средств на счетах по учету средств бюджетов</t>
  </si>
  <si>
    <t>01 05 02 01 10 0000 610</t>
  </si>
  <si>
    <t>01 05 02 01 10 0000 510</t>
  </si>
  <si>
    <r>
      <t>Увеличение прочих остатков денежных средств бюджетов сельских  поселений</t>
    </r>
    <r>
      <rPr>
        <i/>
        <sz val="14"/>
        <color indexed="56"/>
        <rFont val="Times New Roman"/>
        <family val="1"/>
        <charset val="204"/>
      </rPr>
      <t xml:space="preserve">  </t>
    </r>
  </si>
  <si>
    <r>
      <t>Уменьшение прочих остатков денежных средств бюджетов сельских поселений</t>
    </r>
    <r>
      <rPr>
        <i/>
        <sz val="14"/>
        <color indexed="56"/>
        <rFont val="Times New Roman"/>
        <family val="1"/>
        <charset val="204"/>
      </rPr>
      <t xml:space="preserve"> </t>
    </r>
  </si>
  <si>
    <t>Коммунальное хозяйство</t>
  </si>
  <si>
    <t>30 9 00 10010</t>
  </si>
  <si>
    <t xml:space="preserve">000 </t>
  </si>
  <si>
    <t>НАЦИОНАЛЬНАЯ ЭКОНОМИКА</t>
  </si>
  <si>
    <t>01 1 02 00030</t>
  </si>
  <si>
    <t>01 1 03 20260</t>
  </si>
  <si>
    <t>01 2 01 20170</t>
  </si>
  <si>
    <t>Приобретение и обновление программного обеспечения</t>
  </si>
  <si>
    <t>30 9 00 20060</t>
  </si>
  <si>
    <t>Содержание имущества казны</t>
  </si>
  <si>
    <t>08 1 01 20020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</si>
  <si>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</si>
  <si>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</si>
  <si>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</si>
  <si>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</si>
  <si>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30 9 00 10090</t>
  </si>
  <si>
    <t>Исполнение передаваемых полномочий по организации ритуальных услуг и содержанию мест захоронения</t>
  </si>
  <si>
    <t>30 9 00 10100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</si>
  <si>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</si>
  <si>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30 9 00 10110</t>
  </si>
  <si>
    <t>30 9 00 10120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</si>
  <si>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</si>
  <si>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30 9 00 10130</t>
  </si>
  <si>
    <t>Исполнение передаваемых полномочий по осуществлению мер по противодействию коррупции в границах поселения</t>
  </si>
  <si>
    <t>30 9 00 60010</t>
  </si>
  <si>
    <t>06</t>
  </si>
  <si>
    <t>Межбюджетные трансферты</t>
  </si>
  <si>
    <t>500</t>
  </si>
  <si>
    <t>Иные межбюджетные трансферты</t>
  </si>
  <si>
    <t>540</t>
  </si>
  <si>
    <t>К251</t>
  </si>
  <si>
    <t>30 9 00 10290</t>
  </si>
  <si>
    <t>К264</t>
  </si>
  <si>
    <t>Пенсии, пособия, выплачиваемые работодателями, нанимателями бывшим работникам в денежной форме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</si>
  <si>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</si>
  <si>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</si>
  <si>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Увеличение стоимости основных средств</t>
  </si>
  <si>
    <t>К310</t>
  </si>
  <si>
    <t>09</t>
  </si>
  <si>
    <t>Дорожное хозяйство (дорожные фонды)</t>
  </si>
  <si>
    <t>30 9 00 10160</t>
  </si>
  <si>
    <t>247</t>
  </si>
  <si>
    <t>Закупка энергетических ресурсов</t>
  </si>
  <si>
    <t>Прочие мероприятия в области благоустройства</t>
  </si>
  <si>
    <t>08 1 01 20030</t>
  </si>
  <si>
    <t>06 1 01 20220</t>
  </si>
  <si>
    <t>07 1 01 20300</t>
  </si>
  <si>
    <t>30 9 00 20180</t>
  </si>
  <si>
    <t>Прочая закупка товаров, работ и услуг</t>
  </si>
  <si>
    <t>Обеспечение первичных мер пожарной безопасности</t>
  </si>
  <si>
    <t>Исполнение передаваемых полномочий по организации в границах поселений водоснабжения населения</t>
  </si>
  <si>
    <t>Исполнение передаваемых полномочий по содержанию и ремонту нецентрализованных источников водоснабжения</t>
  </si>
  <si>
    <t>Исполнение передаваемых полномочий по организации в границах поселений ритуальных услуг и содержание мест захоронения</t>
  </si>
  <si>
    <t>Развитие системы патриотического воспитания молодежи Мугреево-Никольского сельского поселения</t>
  </si>
  <si>
    <t>2024 год</t>
  </si>
  <si>
    <t>Осуществление комплекса мер по внедрению энергосберегающих технологий в муниципальных учреждениях Мугреево-Никольского сельского поселения</t>
  </si>
  <si>
    <t>02 1 01 20180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</si>
  <si>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</si>
  <si>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,</t>
  </si>
  <si>
    <t>Сумма                  2025 год</t>
  </si>
  <si>
    <t>2025 год</t>
  </si>
  <si>
    <t>Озеленение  и обкашивание травы</t>
  </si>
  <si>
    <t>Уличное освещение</t>
  </si>
  <si>
    <t>05 1 01 10200</t>
  </si>
  <si>
    <t>30 9 00 10210</t>
  </si>
  <si>
    <t>2026 год</t>
  </si>
  <si>
    <t xml:space="preserve">"26" декабря 2023 года </t>
  </si>
  <si>
    <t>Сумма                       2024 год</t>
  </si>
  <si>
    <t>Сумма                  2026 год</t>
  </si>
  <si>
    <t>09 1 01 L4670</t>
  </si>
  <si>
    <t xml:space="preserve">бюджета Мугреево-Никольского сельского поселения на 2024 год </t>
  </si>
  <si>
    <t>и на плановый период 2025 и 2026 годов</t>
  </si>
  <si>
    <t>ОБЩЕГОСУДАРСТВЕННЫЕ ВОПРОСЫ</t>
  </si>
  <si>
    <t>Обеспечение деятельности главы Мугреево-Никольского сельского поселения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</si>
  <si>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</si>
  <si>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</si>
  <si>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Обеспечение деятельности Администрации Мугреево-Никольского сельского поселения</t>
  </si>
  <si>
    <t>Иные закупки товаров, работ и услуг для обеспечения государственных (муниципальных) нужд</t>
  </si>
  <si>
    <t>Иные межбюджетные трансферты из бюджета Мугреево-Никольского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</si>
  <si>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Перечисления текущего характера другим бюджетам бюджетной системы Российской Федерации</t>
  </si>
  <si>
    <t>Резервный фонд администрации Мугреево-Никольского сельского поселения</t>
  </si>
  <si>
    <t>Размещение официальной информации органов местного самоуправления Мугреево-Никольского сельского поселения и информирование населения о деятельности исполнительно-распорядительных органов местного самоуправления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</si>
  <si>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</si>
  <si>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</si>
  <si>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</si>
  <si>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>Другие вопросы в области национальной экономики</t>
  </si>
  <si>
    <t>Поддержка малого и среднего предпринимательства</t>
  </si>
  <si>
    <t>Обеспечение деятельности подведомственных муниципальных учреждений культуры  Мугреево-Никольского сельского поселения</t>
  </si>
  <si>
    <t xml:space="preserve">Обеспечение развития и укрепления  материально-технической базы домов культуры в населенных пунктах с числом жителей до 50 тысяч человек </t>
  </si>
  <si>
    <t>Организация дополнительного пенсионного обеспечения отдельных категорий граждан</t>
  </si>
  <si>
    <t xml:space="preserve"> Иные закупки товаров, работ и услуг для обеспечения государственных  (муниципальных) нужд</t>
  </si>
  <si>
    <t>Администрация Мугреево-Никольского сельского поселения Южского муниципального района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</si>
  <si>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</si>
  <si>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Иные закупки товаров, работ и услуг для обеспечения государственных  (муниципальных) нужд</t>
  </si>
  <si>
    <t xml:space="preserve"> 00 00 00 00 00 0000 000</t>
  </si>
  <si>
    <t xml:space="preserve">Осуществление первичного воинского учета органами местного самоуправления поселений и городских округов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</si>
</sst>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14"/>
      <color rgb="FF0A0A0A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indexed="5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10">
      <alignment horizontal="left" wrapText="1" indent="2"/>
    </xf>
    <xf numFmtId="49" fontId="7" fillId="0" borderId="11">
      <alignment horizontal="center"/>
    </xf>
    <xf numFmtId="0" fontId="8" fillId="0" borderId="11">
      <alignment vertical="top" wrapText="1"/>
    </xf>
    <xf numFmtId="0" fontId="10" fillId="0" borderId="12">
      <alignment horizontal="left" wrapText="1"/>
    </xf>
    <xf numFmtId="0" fontId="7" fillId="0" borderId="10">
      <alignment horizontal="left" wrapText="1" indent="2"/>
    </xf>
    <xf numFmtId="49" fontId="7" fillId="0" borderId="11">
      <alignment horizontal="center"/>
    </xf>
    <xf numFmtId="49" fontId="7" fillId="0" borderId="11">
      <alignment horizontal="center"/>
    </xf>
    <xf numFmtId="0" fontId="7" fillId="0" borderId="13">
      <alignment horizontal="left" wrapText="1" indent="2"/>
    </xf>
  </cellStyleXfs>
  <cellXfs count="11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9" fillId="0" borderId="11" xfId="3" applyNumberFormat="1" applyFont="1" applyFill="1" applyProtection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9" fillId="2" borderId="11" xfId="3" applyNumberFormat="1" applyFont="1" applyFill="1" applyProtection="1">
      <alignment vertical="top" wrapText="1"/>
    </xf>
    <xf numFmtId="0" fontId="11" fillId="0" borderId="0" xfId="0" applyFont="1" applyAlignment="1">
      <alignment wrapText="1"/>
    </xf>
    <xf numFmtId="0" fontId="12" fillId="2" borderId="11" xfId="3" applyNumberFormat="1" applyFont="1" applyFill="1" applyProtection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top" wrapText="1"/>
    </xf>
    <xf numFmtId="0" fontId="15" fillId="2" borderId="11" xfId="3" applyNumberFormat="1" applyFont="1" applyFill="1" applyProtection="1">
      <alignment vertical="top" wrapText="1"/>
    </xf>
    <xf numFmtId="0" fontId="14" fillId="3" borderId="1" xfId="0" applyFont="1" applyFill="1" applyBorder="1" applyAlignment="1">
      <alignment vertical="top" wrapText="1"/>
    </xf>
    <xf numFmtId="0" fontId="9" fillId="0" borderId="13" xfId="8" applyNumberFormat="1" applyFont="1" applyAlignment="1" applyProtection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2" fillId="2" borderId="14" xfId="3" applyNumberFormat="1" applyFont="1" applyFill="1" applyBorder="1" applyProtection="1">
      <alignment vertical="top" wrapText="1"/>
    </xf>
    <xf numFmtId="0" fontId="14" fillId="3" borderId="0" xfId="0" applyFont="1" applyFill="1" applyBorder="1" applyAlignment="1">
      <alignment horizontal="left" vertical="center" wrapText="1"/>
    </xf>
    <xf numFmtId="0" fontId="6" fillId="0" borderId="11" xfId="3" applyNumberFormat="1" applyFont="1" applyFill="1" applyProtection="1">
      <alignment vertical="top" wrapText="1"/>
    </xf>
    <xf numFmtId="0" fontId="2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</cellXfs>
  <cellStyles count="9">
    <cellStyle name="xl146" xfId="4"/>
    <cellStyle name="xl31" xfId="5"/>
    <cellStyle name="xl33" xfId="3"/>
    <cellStyle name="xl34" xfId="1"/>
    <cellStyle name="xl43" xfId="7"/>
    <cellStyle name="xl44" xfId="6"/>
    <cellStyle name="xl52" xfId="2"/>
    <cellStyle name="xl83" xf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4"/>
  <sheetViews>
    <sheetView tabSelected="1" topLeftCell="A216" zoomScale="70" zoomScaleNormal="70" workbookViewId="0">
      <selection activeCell="H234" sqref="H234"/>
    </sheetView>
  </sheetViews>
  <sheetFormatPr defaultRowHeight="18.75"/>
  <cols>
    <col min="1" max="1" width="54.7109375" style="1" customWidth="1"/>
    <col min="2" max="2" width="7.85546875" style="2" customWidth="1"/>
    <col min="3" max="3" width="8.42578125" style="2" customWidth="1"/>
    <col min="4" max="4" width="9" style="2" customWidth="1"/>
    <col min="5" max="5" width="20.85546875" style="2" customWidth="1"/>
    <col min="6" max="6" width="10.7109375" style="2" customWidth="1"/>
    <col min="7" max="7" width="11.5703125" style="2" customWidth="1"/>
    <col min="8" max="10" width="19.140625" style="1" customWidth="1"/>
    <col min="11" max="17" width="9.140625" style="1"/>
    <col min="18" max="18" width="10.5703125" style="1" bestFit="1" customWidth="1"/>
    <col min="19" max="16384" width="9.140625" style="1"/>
  </cols>
  <sheetData>
    <row r="1" spans="1:10">
      <c r="C1" s="92" t="s">
        <v>49</v>
      </c>
      <c r="D1" s="92"/>
      <c r="E1" s="92"/>
      <c r="F1" s="92"/>
      <c r="G1" s="92"/>
      <c r="H1" s="92"/>
      <c r="I1" s="92"/>
      <c r="J1" s="92"/>
    </row>
    <row r="2" spans="1:10">
      <c r="C2" s="92"/>
      <c r="D2" s="92"/>
      <c r="E2" s="92"/>
      <c r="F2" s="92"/>
      <c r="G2" s="92"/>
      <c r="H2" s="92"/>
      <c r="I2" s="92"/>
      <c r="J2" s="92"/>
    </row>
    <row r="3" spans="1:10">
      <c r="C3" s="92"/>
      <c r="D3" s="92"/>
      <c r="E3" s="92"/>
      <c r="F3" s="92"/>
      <c r="G3" s="92"/>
      <c r="H3" s="92"/>
      <c r="I3" s="92"/>
      <c r="J3" s="92"/>
    </row>
    <row r="4" spans="1:10" ht="166.5" customHeight="1">
      <c r="C4" s="92"/>
      <c r="D4" s="92"/>
      <c r="E4" s="92"/>
      <c r="F4" s="92"/>
      <c r="G4" s="92"/>
      <c r="H4" s="92"/>
      <c r="I4" s="92"/>
      <c r="J4" s="92"/>
    </row>
    <row r="6" spans="1:10">
      <c r="A6" s="27"/>
      <c r="B6" s="27"/>
      <c r="C6" s="27"/>
      <c r="D6" s="27"/>
      <c r="E6" s="27"/>
      <c r="F6" s="27"/>
      <c r="G6" s="27"/>
      <c r="H6" s="93" t="s">
        <v>29</v>
      </c>
      <c r="I6" s="93"/>
      <c r="J6" s="93"/>
    </row>
    <row r="7" spans="1:10">
      <c r="A7" s="27"/>
      <c r="B7" s="27"/>
      <c r="C7" s="27"/>
      <c r="D7" s="27"/>
      <c r="E7" s="27"/>
      <c r="F7" s="27"/>
      <c r="G7" s="27"/>
      <c r="H7" s="93" t="s">
        <v>30</v>
      </c>
      <c r="I7" s="93"/>
      <c r="J7" s="93"/>
    </row>
    <row r="8" spans="1:10">
      <c r="A8" s="27"/>
      <c r="B8" s="27"/>
      <c r="C8" s="27"/>
      <c r="D8" s="27"/>
      <c r="E8" s="27"/>
      <c r="F8" s="27"/>
      <c r="G8" s="27"/>
      <c r="H8" s="93" t="s">
        <v>31</v>
      </c>
      <c r="I8" s="93"/>
      <c r="J8" s="93"/>
    </row>
    <row r="9" spans="1:10">
      <c r="A9" s="28"/>
      <c r="B9" s="28"/>
      <c r="C9" s="28"/>
      <c r="D9" s="28"/>
      <c r="E9" s="28"/>
      <c r="F9" s="28"/>
      <c r="G9" s="28"/>
      <c r="H9" s="94" t="s">
        <v>172</v>
      </c>
      <c r="I9" s="94"/>
      <c r="J9" s="94"/>
    </row>
    <row r="10" spans="1:10">
      <c r="A10" s="95" t="s">
        <v>32</v>
      </c>
      <c r="B10" s="95"/>
      <c r="C10" s="95"/>
      <c r="D10" s="95"/>
      <c r="E10" s="95"/>
      <c r="F10" s="95"/>
      <c r="G10" s="95"/>
      <c r="H10" s="95"/>
      <c r="I10" s="75"/>
      <c r="J10" s="75"/>
    </row>
    <row r="11" spans="1:10" ht="18.75" customHeight="1">
      <c r="A11" s="95" t="s">
        <v>176</v>
      </c>
      <c r="B11" s="95"/>
      <c r="C11" s="95"/>
      <c r="D11" s="95"/>
      <c r="E11" s="95"/>
      <c r="F11" s="95"/>
      <c r="G11" s="95"/>
      <c r="H11" s="95"/>
      <c r="I11" s="75"/>
      <c r="J11" s="75"/>
    </row>
    <row r="12" spans="1:10">
      <c r="A12" s="95" t="s">
        <v>177</v>
      </c>
      <c r="B12" s="95"/>
      <c r="C12" s="95"/>
      <c r="D12" s="95"/>
      <c r="E12" s="95"/>
      <c r="F12" s="95"/>
      <c r="G12" s="95"/>
      <c r="H12" s="95"/>
      <c r="I12" s="75"/>
      <c r="J12" s="75"/>
    </row>
    <row r="13" spans="1:10">
      <c r="A13" s="91"/>
      <c r="B13" s="91"/>
      <c r="C13" s="91"/>
      <c r="D13" s="91"/>
      <c r="E13" s="91"/>
      <c r="F13" s="91"/>
      <c r="G13" s="91"/>
      <c r="H13" s="91"/>
      <c r="I13" s="75"/>
      <c r="J13" s="75"/>
    </row>
    <row r="14" spans="1:10">
      <c r="A14" s="86">
        <v>45627</v>
      </c>
      <c r="B14" s="21"/>
      <c r="C14" s="21"/>
      <c r="D14" s="96" t="s">
        <v>33</v>
      </c>
      <c r="E14" s="96"/>
      <c r="F14" s="96"/>
      <c r="G14" s="21"/>
      <c r="H14" s="76" t="s">
        <v>34</v>
      </c>
      <c r="I14" s="76"/>
      <c r="J14" s="76"/>
    </row>
    <row r="15" spans="1:10" ht="18.75" customHeight="1">
      <c r="A15" s="97" t="s">
        <v>43</v>
      </c>
      <c r="B15" s="99" t="s">
        <v>35</v>
      </c>
      <c r="C15" s="99"/>
      <c r="D15" s="99"/>
      <c r="E15" s="99"/>
      <c r="F15" s="99"/>
      <c r="G15" s="100" t="s">
        <v>36</v>
      </c>
      <c r="H15" s="100" t="s">
        <v>173</v>
      </c>
      <c r="I15" s="100" t="s">
        <v>165</v>
      </c>
      <c r="J15" s="100" t="s">
        <v>174</v>
      </c>
    </row>
    <row r="16" spans="1:10" ht="150">
      <c r="A16" s="98"/>
      <c r="B16" s="24" t="s">
        <v>37</v>
      </c>
      <c r="C16" s="80" t="s">
        <v>38</v>
      </c>
      <c r="D16" s="80" t="s">
        <v>39</v>
      </c>
      <c r="E16" s="80" t="s">
        <v>40</v>
      </c>
      <c r="F16" s="78" t="s">
        <v>41</v>
      </c>
      <c r="G16" s="101"/>
      <c r="H16" s="101"/>
      <c r="I16" s="101"/>
      <c r="J16" s="101"/>
    </row>
    <row r="17" spans="1:10">
      <c r="A17" s="77">
        <v>1</v>
      </c>
      <c r="B17" s="22" t="s">
        <v>2</v>
      </c>
      <c r="C17" s="79">
        <v>3</v>
      </c>
      <c r="D17" s="79">
        <v>4</v>
      </c>
      <c r="E17" s="85">
        <v>5</v>
      </c>
      <c r="F17" s="23">
        <v>6</v>
      </c>
      <c r="G17" s="79">
        <v>7</v>
      </c>
      <c r="H17" s="79">
        <v>8</v>
      </c>
      <c r="I17" s="79">
        <v>8</v>
      </c>
      <c r="J17" s="79">
        <v>8</v>
      </c>
    </row>
    <row r="18" spans="1:10" ht="56.25">
      <c r="A18" s="19" t="s">
        <v>197</v>
      </c>
      <c r="B18" s="6" t="s">
        <v>10</v>
      </c>
      <c r="C18" s="6" t="s">
        <v>1</v>
      </c>
      <c r="D18" s="6" t="s">
        <v>1</v>
      </c>
      <c r="E18" s="6" t="s">
        <v>51</v>
      </c>
      <c r="F18" s="6" t="s">
        <v>0</v>
      </c>
      <c r="G18" s="6"/>
      <c r="H18" s="5">
        <f>H19+H114+H121+H129+H142+H183+H190+H216</f>
        <v>7111633.3199999994</v>
      </c>
      <c r="I18" s="5">
        <f>I19+I114+I121+I129+I142+I183+I190+I216</f>
        <v>4146345.63</v>
      </c>
      <c r="J18" s="5">
        <f>J19+J114+J121+J129+J142+J183+J190+J216</f>
        <v>3541940.63</v>
      </c>
    </row>
    <row r="19" spans="1:10" ht="37.5">
      <c r="A19" s="19" t="s">
        <v>178</v>
      </c>
      <c r="B19" s="40" t="s">
        <v>10</v>
      </c>
      <c r="C19" s="6" t="s">
        <v>3</v>
      </c>
      <c r="D19" s="6" t="s">
        <v>1</v>
      </c>
      <c r="E19" s="41" t="s">
        <v>51</v>
      </c>
      <c r="F19" s="42" t="s">
        <v>0</v>
      </c>
      <c r="G19" s="42"/>
      <c r="H19" s="44">
        <f>H20+H26+H45+H50+H55</f>
        <v>2791657.54</v>
      </c>
      <c r="I19" s="44">
        <f>I20+I26+I45+I50+I55</f>
        <v>1437745</v>
      </c>
      <c r="J19" s="44">
        <f>J20+J26+J45+J50+J55</f>
        <v>1412493</v>
      </c>
    </row>
    <row r="20" spans="1:10" ht="75">
      <c r="A20" s="45" t="s">
        <v>56</v>
      </c>
      <c r="B20" s="40" t="s">
        <v>10</v>
      </c>
      <c r="C20" s="6" t="s">
        <v>3</v>
      </c>
      <c r="D20" s="6" t="s">
        <v>8</v>
      </c>
      <c r="E20" s="41" t="s">
        <v>51</v>
      </c>
      <c r="F20" s="42" t="s">
        <v>0</v>
      </c>
      <c r="G20" s="42"/>
      <c r="H20" s="44">
        <f t="shared" ref="H20:J22" si="0">H21</f>
        <v>871600</v>
      </c>
      <c r="I20" s="44">
        <f t="shared" si="0"/>
        <v>539795</v>
      </c>
      <c r="J20" s="44">
        <f t="shared" si="0"/>
        <v>545000</v>
      </c>
    </row>
    <row r="21" spans="1:10" ht="37.5">
      <c r="A21" s="68" t="s">
        <v>179</v>
      </c>
      <c r="B21" s="65" t="s">
        <v>10</v>
      </c>
      <c r="C21" s="56" t="s">
        <v>52</v>
      </c>
      <c r="D21" s="56" t="s">
        <v>53</v>
      </c>
      <c r="E21" s="69" t="s">
        <v>110</v>
      </c>
      <c r="F21" s="66" t="s">
        <v>0</v>
      </c>
      <c r="G21" s="66"/>
      <c r="H21" s="70">
        <f t="shared" si="0"/>
        <v>871600</v>
      </c>
      <c r="I21" s="70">
        <f t="shared" si="0"/>
        <v>539795</v>
      </c>
      <c r="J21" s="70">
        <f t="shared" si="0"/>
        <v>545000</v>
      </c>
    </row>
    <row r="22" spans="1:10" ht="127.5" customHeight="1">
      <c r="A22" s="29" t="s">
        <v>57</v>
      </c>
      <c r="B22" s="7" t="s">
        <v>10</v>
      </c>
      <c r="C22" s="8" t="s">
        <v>3</v>
      </c>
      <c r="D22" s="8" t="s">
        <v>8</v>
      </c>
      <c r="E22" s="9" t="s">
        <v>110</v>
      </c>
      <c r="F22" s="10" t="s">
        <v>54</v>
      </c>
      <c r="G22" s="10"/>
      <c r="H22" s="30">
        <f t="shared" si="0"/>
        <v>871600</v>
      </c>
      <c r="I22" s="30">
        <f t="shared" si="0"/>
        <v>539795</v>
      </c>
      <c r="J22" s="30">
        <f t="shared" si="0"/>
        <v>545000</v>
      </c>
    </row>
    <row r="23" spans="1:10" ht="37.5">
      <c r="A23" s="29" t="s">
        <v>180</v>
      </c>
      <c r="B23" s="7" t="s">
        <v>10</v>
      </c>
      <c r="C23" s="8" t="s">
        <v>3</v>
      </c>
      <c r="D23" s="8" t="s">
        <v>8</v>
      </c>
      <c r="E23" s="9" t="s">
        <v>110</v>
      </c>
      <c r="F23" s="10" t="s">
        <v>55</v>
      </c>
      <c r="G23" s="10"/>
      <c r="H23" s="30">
        <f>H24+H25</f>
        <v>871600</v>
      </c>
      <c r="I23" s="30">
        <f>I24+I25</f>
        <v>539795</v>
      </c>
      <c r="J23" s="30">
        <f>J24+J25</f>
        <v>545000</v>
      </c>
    </row>
    <row r="24" spans="1:10" ht="37.5">
      <c r="A24" s="20" t="s">
        <v>181</v>
      </c>
      <c r="B24" s="7" t="s">
        <v>10</v>
      </c>
      <c r="C24" s="8" t="s">
        <v>3</v>
      </c>
      <c r="D24" s="8" t="s">
        <v>8</v>
      </c>
      <c r="E24" s="9" t="s">
        <v>110</v>
      </c>
      <c r="F24" s="10" t="s">
        <v>17</v>
      </c>
      <c r="G24" s="10"/>
      <c r="H24" s="11">
        <v>666100</v>
      </c>
      <c r="I24" s="11">
        <v>414000</v>
      </c>
      <c r="J24" s="11">
        <v>418000</v>
      </c>
    </row>
    <row r="25" spans="1:10" ht="75">
      <c r="A25" s="20" t="s">
        <v>19</v>
      </c>
      <c r="B25" s="7" t="s">
        <v>10</v>
      </c>
      <c r="C25" s="8" t="s">
        <v>3</v>
      </c>
      <c r="D25" s="8" t="s">
        <v>8</v>
      </c>
      <c r="E25" s="9" t="s">
        <v>110</v>
      </c>
      <c r="F25" s="10" t="s">
        <v>18</v>
      </c>
      <c r="G25" s="10"/>
      <c r="H25" s="11">
        <v>205500</v>
      </c>
      <c r="I25" s="11">
        <v>125795</v>
      </c>
      <c r="J25" s="11">
        <v>127000</v>
      </c>
    </row>
    <row r="26" spans="1:10" ht="93.75">
      <c r="A26" s="39" t="s">
        <v>198</v>
      </c>
      <c r="B26" s="40" t="s">
        <v>10</v>
      </c>
      <c r="C26" s="6" t="s">
        <v>3</v>
      </c>
      <c r="D26" s="6" t="s">
        <v>4</v>
      </c>
      <c r="E26" s="41" t="s">
        <v>51</v>
      </c>
      <c r="F26" s="42" t="s">
        <v>0</v>
      </c>
      <c r="G26" s="42"/>
      <c r="H26" s="43">
        <f>H27</f>
        <v>1333000</v>
      </c>
      <c r="I26" s="43">
        <f>I27</f>
        <v>752332</v>
      </c>
      <c r="J26" s="43">
        <f>J27</f>
        <v>750000</v>
      </c>
    </row>
    <row r="27" spans="1:10" ht="37.5" customHeight="1">
      <c r="A27" s="64" t="s">
        <v>182</v>
      </c>
      <c r="B27" s="65" t="s">
        <v>10</v>
      </c>
      <c r="C27" s="56" t="s">
        <v>3</v>
      </c>
      <c r="D27" s="56" t="s">
        <v>4</v>
      </c>
      <c r="E27" s="57" t="s">
        <v>12</v>
      </c>
      <c r="F27" s="66" t="s">
        <v>0</v>
      </c>
      <c r="G27" s="66"/>
      <c r="H27" s="67">
        <f>H28+H32+H41</f>
        <v>1333000</v>
      </c>
      <c r="I27" s="67">
        <f>I28+I32+I41</f>
        <v>752332</v>
      </c>
      <c r="J27" s="67">
        <f>J28+J32+J41</f>
        <v>750000</v>
      </c>
    </row>
    <row r="28" spans="1:10" ht="112.5">
      <c r="A28" s="29" t="s">
        <v>57</v>
      </c>
      <c r="B28" s="7" t="s">
        <v>10</v>
      </c>
      <c r="C28" s="8" t="s">
        <v>3</v>
      </c>
      <c r="D28" s="8" t="s">
        <v>4</v>
      </c>
      <c r="E28" s="3" t="s">
        <v>12</v>
      </c>
      <c r="F28" s="10" t="s">
        <v>54</v>
      </c>
      <c r="G28" s="10"/>
      <c r="H28" s="11">
        <f>H29</f>
        <v>1131000</v>
      </c>
      <c r="I28" s="11">
        <f>I29</f>
        <v>702180</v>
      </c>
      <c r="J28" s="11">
        <f>J29</f>
        <v>710000</v>
      </c>
    </row>
    <row r="29" spans="1:10" ht="37.5">
      <c r="A29" s="29" t="s">
        <v>180</v>
      </c>
      <c r="B29" s="7" t="s">
        <v>10</v>
      </c>
      <c r="C29" s="8" t="s">
        <v>3</v>
      </c>
      <c r="D29" s="8" t="s">
        <v>4</v>
      </c>
      <c r="E29" s="3" t="s">
        <v>12</v>
      </c>
      <c r="F29" s="10" t="s">
        <v>55</v>
      </c>
      <c r="G29" s="10"/>
      <c r="H29" s="11">
        <f>H30+H31</f>
        <v>1131000</v>
      </c>
      <c r="I29" s="11">
        <f>I30+I31</f>
        <v>702180</v>
      </c>
      <c r="J29" s="11">
        <f>J30+J31</f>
        <v>710000</v>
      </c>
    </row>
    <row r="30" spans="1:10" ht="37.5">
      <c r="A30" s="20" t="s">
        <v>181</v>
      </c>
      <c r="B30" s="3">
        <v>805</v>
      </c>
      <c r="C30" s="12" t="s">
        <v>3</v>
      </c>
      <c r="D30" s="8" t="s">
        <v>4</v>
      </c>
      <c r="E30" s="3" t="s">
        <v>12</v>
      </c>
      <c r="F30" s="12" t="s">
        <v>17</v>
      </c>
      <c r="G30" s="12"/>
      <c r="H30" s="4">
        <v>867000</v>
      </c>
      <c r="I30" s="4">
        <v>539000</v>
      </c>
      <c r="J30" s="4">
        <v>545000</v>
      </c>
    </row>
    <row r="31" spans="1:10" ht="75">
      <c r="A31" s="20" t="s">
        <v>19</v>
      </c>
      <c r="B31" s="3">
        <v>805</v>
      </c>
      <c r="C31" s="12" t="s">
        <v>3</v>
      </c>
      <c r="D31" s="8" t="s">
        <v>4</v>
      </c>
      <c r="E31" s="3" t="s">
        <v>12</v>
      </c>
      <c r="F31" s="12" t="s">
        <v>18</v>
      </c>
      <c r="G31" s="12"/>
      <c r="H31" s="4">
        <v>264000</v>
      </c>
      <c r="I31" s="4">
        <v>163180</v>
      </c>
      <c r="J31" s="4">
        <v>165000</v>
      </c>
    </row>
    <row r="32" spans="1:10" ht="56.25">
      <c r="A32" s="31" t="s">
        <v>59</v>
      </c>
      <c r="B32" s="3">
        <v>805</v>
      </c>
      <c r="C32" s="12" t="s">
        <v>3</v>
      </c>
      <c r="D32" s="8" t="s">
        <v>4</v>
      </c>
      <c r="E32" s="3" t="s">
        <v>12</v>
      </c>
      <c r="F32" s="12" t="s">
        <v>58</v>
      </c>
      <c r="G32" s="12"/>
      <c r="H32" s="4">
        <f t="shared" ref="H32:J33" si="1">H33</f>
        <v>200000</v>
      </c>
      <c r="I32" s="4">
        <f t="shared" si="1"/>
        <v>49652</v>
      </c>
      <c r="J32" s="4">
        <f t="shared" si="1"/>
        <v>39500</v>
      </c>
    </row>
    <row r="33" spans="1:10" ht="56.25">
      <c r="A33" s="20" t="s">
        <v>183</v>
      </c>
      <c r="B33" s="3">
        <v>805</v>
      </c>
      <c r="C33" s="12" t="s">
        <v>3</v>
      </c>
      <c r="D33" s="8" t="s">
        <v>4</v>
      </c>
      <c r="E33" s="3" t="s">
        <v>12</v>
      </c>
      <c r="F33" s="12" t="s">
        <v>60</v>
      </c>
      <c r="G33" s="12"/>
      <c r="H33" s="4">
        <f t="shared" si="1"/>
        <v>200000</v>
      </c>
      <c r="I33" s="4">
        <f t="shared" si="1"/>
        <v>49652</v>
      </c>
      <c r="J33" s="4">
        <f t="shared" si="1"/>
        <v>39500</v>
      </c>
    </row>
    <row r="34" spans="1:10">
      <c r="A34" s="17" t="s">
        <v>154</v>
      </c>
      <c r="B34" s="3">
        <v>805</v>
      </c>
      <c r="C34" s="12" t="s">
        <v>3</v>
      </c>
      <c r="D34" s="8" t="s">
        <v>4</v>
      </c>
      <c r="E34" s="3" t="s">
        <v>12</v>
      </c>
      <c r="F34" s="12" t="s">
        <v>20</v>
      </c>
      <c r="G34" s="12"/>
      <c r="H34" s="4">
        <f>SUM(H35:H40)</f>
        <v>200000</v>
      </c>
      <c r="I34" s="4">
        <f>SUM(I35:I40)</f>
        <v>49652</v>
      </c>
      <c r="J34" s="4">
        <f>SUM(J35:J40)</f>
        <v>39500</v>
      </c>
    </row>
    <row r="35" spans="1:10">
      <c r="A35" s="17" t="s">
        <v>72</v>
      </c>
      <c r="B35" s="3">
        <v>805</v>
      </c>
      <c r="C35" s="12" t="s">
        <v>3</v>
      </c>
      <c r="D35" s="8" t="s">
        <v>4</v>
      </c>
      <c r="E35" s="3" t="s">
        <v>12</v>
      </c>
      <c r="F35" s="12" t="s">
        <v>20</v>
      </c>
      <c r="G35" s="12" t="s">
        <v>61</v>
      </c>
      <c r="H35" s="4">
        <v>43000</v>
      </c>
      <c r="I35" s="4">
        <v>16000</v>
      </c>
      <c r="J35" s="4">
        <v>11000</v>
      </c>
    </row>
    <row r="36" spans="1:10">
      <c r="A36" s="17" t="s">
        <v>73</v>
      </c>
      <c r="B36" s="3">
        <v>805</v>
      </c>
      <c r="C36" s="12" t="s">
        <v>3</v>
      </c>
      <c r="D36" s="8" t="s">
        <v>4</v>
      </c>
      <c r="E36" s="3" t="s">
        <v>12</v>
      </c>
      <c r="F36" s="12" t="s">
        <v>20</v>
      </c>
      <c r="G36" s="12" t="s">
        <v>62</v>
      </c>
      <c r="H36" s="4">
        <v>50000</v>
      </c>
      <c r="I36" s="4">
        <v>10000</v>
      </c>
      <c r="J36" s="4">
        <v>10000</v>
      </c>
    </row>
    <row r="37" spans="1:10">
      <c r="A37" s="17" t="s">
        <v>75</v>
      </c>
      <c r="B37" s="3">
        <v>805</v>
      </c>
      <c r="C37" s="12" t="s">
        <v>3</v>
      </c>
      <c r="D37" s="8" t="s">
        <v>4</v>
      </c>
      <c r="E37" s="3" t="s">
        <v>12</v>
      </c>
      <c r="F37" s="12" t="s">
        <v>20</v>
      </c>
      <c r="G37" s="12" t="s">
        <v>64</v>
      </c>
      <c r="H37" s="4">
        <v>10000</v>
      </c>
      <c r="I37" s="4">
        <v>10000</v>
      </c>
      <c r="J37" s="4">
        <v>12500</v>
      </c>
    </row>
    <row r="38" spans="1:10">
      <c r="A38" s="17" t="s">
        <v>76</v>
      </c>
      <c r="B38" s="3">
        <v>805</v>
      </c>
      <c r="C38" s="12" t="s">
        <v>3</v>
      </c>
      <c r="D38" s="8" t="s">
        <v>4</v>
      </c>
      <c r="E38" s="3" t="s">
        <v>12</v>
      </c>
      <c r="F38" s="12" t="s">
        <v>20</v>
      </c>
      <c r="G38" s="8" t="s">
        <v>65</v>
      </c>
      <c r="H38" s="4">
        <v>15000</v>
      </c>
      <c r="I38" s="4">
        <v>5000</v>
      </c>
      <c r="J38" s="4">
        <v>5000</v>
      </c>
    </row>
    <row r="39" spans="1:10">
      <c r="A39" s="17" t="s">
        <v>142</v>
      </c>
      <c r="B39" s="3">
        <v>805</v>
      </c>
      <c r="C39" s="12" t="s">
        <v>3</v>
      </c>
      <c r="D39" s="8" t="s">
        <v>4</v>
      </c>
      <c r="E39" s="3" t="s">
        <v>12</v>
      </c>
      <c r="F39" s="12" t="s">
        <v>20</v>
      </c>
      <c r="G39" s="12" t="s">
        <v>143</v>
      </c>
      <c r="H39" s="4">
        <v>50000</v>
      </c>
      <c r="I39" s="4">
        <v>0</v>
      </c>
      <c r="J39" s="4">
        <v>0</v>
      </c>
    </row>
    <row r="40" spans="1:10" ht="20.25" customHeight="1">
      <c r="A40" s="18" t="s">
        <v>77</v>
      </c>
      <c r="B40" s="3">
        <v>805</v>
      </c>
      <c r="C40" s="12" t="s">
        <v>3</v>
      </c>
      <c r="D40" s="8" t="s">
        <v>4</v>
      </c>
      <c r="E40" s="3" t="s">
        <v>12</v>
      </c>
      <c r="F40" s="12" t="s">
        <v>20</v>
      </c>
      <c r="G40" s="12" t="s">
        <v>66</v>
      </c>
      <c r="H40" s="4">
        <v>32000</v>
      </c>
      <c r="I40" s="4">
        <v>8652</v>
      </c>
      <c r="J40" s="4">
        <v>1000</v>
      </c>
    </row>
    <row r="41" spans="1:10">
      <c r="A41" s="17" t="s">
        <v>70</v>
      </c>
      <c r="B41" s="3">
        <v>805</v>
      </c>
      <c r="C41" s="12" t="s">
        <v>3</v>
      </c>
      <c r="D41" s="8" t="s">
        <v>4</v>
      </c>
      <c r="E41" s="3" t="s">
        <v>12</v>
      </c>
      <c r="F41" s="12" t="s">
        <v>67</v>
      </c>
      <c r="G41" s="12"/>
      <c r="H41" s="4">
        <f t="shared" ref="H41:J43" si="2">H42</f>
        <v>2000</v>
      </c>
      <c r="I41" s="4">
        <f t="shared" si="2"/>
        <v>500</v>
      </c>
      <c r="J41" s="4">
        <f t="shared" si="2"/>
        <v>500</v>
      </c>
    </row>
    <row r="42" spans="1:10">
      <c r="A42" s="17" t="s">
        <v>71</v>
      </c>
      <c r="B42" s="3">
        <v>805</v>
      </c>
      <c r="C42" s="12" t="s">
        <v>3</v>
      </c>
      <c r="D42" s="8" t="s">
        <v>4</v>
      </c>
      <c r="E42" s="3" t="s">
        <v>12</v>
      </c>
      <c r="F42" s="12" t="s">
        <v>68</v>
      </c>
      <c r="G42" s="12"/>
      <c r="H42" s="4">
        <f t="shared" si="2"/>
        <v>2000</v>
      </c>
      <c r="I42" s="4">
        <f t="shared" si="2"/>
        <v>500</v>
      </c>
      <c r="J42" s="4">
        <f t="shared" si="2"/>
        <v>500</v>
      </c>
    </row>
    <row r="43" spans="1:10">
      <c r="A43" s="17" t="s">
        <v>22</v>
      </c>
      <c r="B43" s="3">
        <v>805</v>
      </c>
      <c r="C43" s="12" t="s">
        <v>3</v>
      </c>
      <c r="D43" s="8" t="s">
        <v>4</v>
      </c>
      <c r="E43" s="3" t="s">
        <v>12</v>
      </c>
      <c r="F43" s="12" t="s">
        <v>21</v>
      </c>
      <c r="G43" s="12"/>
      <c r="H43" s="4">
        <f t="shared" si="2"/>
        <v>2000</v>
      </c>
      <c r="I43" s="4">
        <f t="shared" si="2"/>
        <v>500</v>
      </c>
      <c r="J43" s="4">
        <f t="shared" si="2"/>
        <v>500</v>
      </c>
    </row>
    <row r="44" spans="1:10">
      <c r="A44" s="17" t="s">
        <v>78</v>
      </c>
      <c r="B44" s="3">
        <v>805</v>
      </c>
      <c r="C44" s="12" t="s">
        <v>3</v>
      </c>
      <c r="D44" s="8" t="s">
        <v>4</v>
      </c>
      <c r="E44" s="3" t="s">
        <v>12</v>
      </c>
      <c r="F44" s="12" t="s">
        <v>21</v>
      </c>
      <c r="G44" s="12" t="s">
        <v>69</v>
      </c>
      <c r="H44" s="4">
        <v>2000</v>
      </c>
      <c r="I44" s="4">
        <v>500</v>
      </c>
      <c r="J44" s="4">
        <v>500</v>
      </c>
    </row>
    <row r="45" spans="1:10" ht="75">
      <c r="A45" s="32" t="s">
        <v>163</v>
      </c>
      <c r="B45" s="33">
        <v>805</v>
      </c>
      <c r="C45" s="37" t="s">
        <v>3</v>
      </c>
      <c r="D45" s="6" t="s">
        <v>131</v>
      </c>
      <c r="E45" s="36" t="s">
        <v>51</v>
      </c>
      <c r="F45" s="37" t="s">
        <v>0</v>
      </c>
      <c r="G45" s="37" t="s">
        <v>0</v>
      </c>
      <c r="H45" s="38">
        <f t="shared" ref="H45:J48" si="3">H46</f>
        <v>55946</v>
      </c>
      <c r="I45" s="38">
        <f t="shared" si="3"/>
        <v>59542</v>
      </c>
      <c r="J45" s="38">
        <f t="shared" si="3"/>
        <v>59542</v>
      </c>
    </row>
    <row r="46" spans="1:10" ht="158.25" customHeight="1">
      <c r="A46" s="73" t="s">
        <v>184</v>
      </c>
      <c r="B46" s="61">
        <v>805</v>
      </c>
      <c r="C46" s="55" t="s">
        <v>3</v>
      </c>
      <c r="D46" s="56" t="s">
        <v>131</v>
      </c>
      <c r="E46" s="57" t="s">
        <v>137</v>
      </c>
      <c r="F46" s="55" t="s">
        <v>0</v>
      </c>
      <c r="G46" s="55"/>
      <c r="H46" s="58">
        <f t="shared" si="3"/>
        <v>55946</v>
      </c>
      <c r="I46" s="58">
        <f>I47</f>
        <v>59542</v>
      </c>
      <c r="J46" s="58">
        <f t="shared" si="3"/>
        <v>59542</v>
      </c>
    </row>
    <row r="47" spans="1:10">
      <c r="A47" s="74" t="s">
        <v>132</v>
      </c>
      <c r="B47" s="13">
        <v>805</v>
      </c>
      <c r="C47" s="12" t="s">
        <v>3</v>
      </c>
      <c r="D47" s="8" t="s">
        <v>131</v>
      </c>
      <c r="E47" s="3" t="s">
        <v>137</v>
      </c>
      <c r="F47" s="12" t="s">
        <v>133</v>
      </c>
      <c r="G47" s="12"/>
      <c r="H47" s="4">
        <f t="shared" si="3"/>
        <v>55946</v>
      </c>
      <c r="I47" s="4">
        <f t="shared" si="3"/>
        <v>59542</v>
      </c>
      <c r="J47" s="4">
        <f t="shared" si="3"/>
        <v>59542</v>
      </c>
    </row>
    <row r="48" spans="1:10">
      <c r="A48" s="74" t="s">
        <v>134</v>
      </c>
      <c r="B48" s="13">
        <v>805</v>
      </c>
      <c r="C48" s="12" t="s">
        <v>3</v>
      </c>
      <c r="D48" s="8" t="s">
        <v>131</v>
      </c>
      <c r="E48" s="3" t="s">
        <v>137</v>
      </c>
      <c r="F48" s="12" t="s">
        <v>135</v>
      </c>
      <c r="G48" s="12"/>
      <c r="H48" s="4">
        <f t="shared" si="3"/>
        <v>55946</v>
      </c>
      <c r="I48" s="4">
        <f t="shared" si="3"/>
        <v>59542</v>
      </c>
      <c r="J48" s="4">
        <f t="shared" si="3"/>
        <v>59542</v>
      </c>
    </row>
    <row r="49" spans="1:10" ht="56.25">
      <c r="A49" s="17" t="s">
        <v>185</v>
      </c>
      <c r="B49" s="13">
        <v>805</v>
      </c>
      <c r="C49" s="12" t="s">
        <v>3</v>
      </c>
      <c r="D49" s="8" t="s">
        <v>131</v>
      </c>
      <c r="E49" s="3" t="s">
        <v>137</v>
      </c>
      <c r="F49" s="12" t="s">
        <v>135</v>
      </c>
      <c r="G49" s="12" t="s">
        <v>136</v>
      </c>
      <c r="H49" s="4">
        <v>55946</v>
      </c>
      <c r="I49" s="4">
        <v>59542</v>
      </c>
      <c r="J49" s="4">
        <v>59542</v>
      </c>
    </row>
    <row r="50" spans="1:10" ht="37.5" customHeight="1">
      <c r="A50" s="32" t="s">
        <v>79</v>
      </c>
      <c r="B50" s="33">
        <v>805</v>
      </c>
      <c r="C50" s="34" t="s">
        <v>3</v>
      </c>
      <c r="D50" s="35">
        <v>11</v>
      </c>
      <c r="E50" s="36" t="s">
        <v>51</v>
      </c>
      <c r="F50" s="37" t="s">
        <v>0</v>
      </c>
      <c r="G50" s="37"/>
      <c r="H50" s="38">
        <f>H52</f>
        <v>50000</v>
      </c>
      <c r="I50" s="38">
        <f>I52</f>
        <v>20000</v>
      </c>
      <c r="J50" s="38">
        <f>J52</f>
        <v>20000</v>
      </c>
    </row>
    <row r="51" spans="1:10" ht="37.5">
      <c r="A51" s="63" t="s">
        <v>186</v>
      </c>
      <c r="B51" s="61">
        <v>805</v>
      </c>
      <c r="C51" s="54" t="s">
        <v>3</v>
      </c>
      <c r="D51" s="62">
        <v>11</v>
      </c>
      <c r="E51" s="57" t="s">
        <v>153</v>
      </c>
      <c r="F51" s="55" t="s">
        <v>0</v>
      </c>
      <c r="G51" s="81"/>
      <c r="H51" s="58">
        <f t="shared" ref="H51:J53" si="4">H52</f>
        <v>50000</v>
      </c>
      <c r="I51" s="58">
        <f t="shared" si="4"/>
        <v>20000</v>
      </c>
      <c r="J51" s="58">
        <f t="shared" si="4"/>
        <v>20000</v>
      </c>
    </row>
    <row r="52" spans="1:10">
      <c r="A52" s="17" t="s">
        <v>70</v>
      </c>
      <c r="B52" s="13">
        <v>805</v>
      </c>
      <c r="C52" s="14" t="s">
        <v>3</v>
      </c>
      <c r="D52" s="15">
        <v>11</v>
      </c>
      <c r="E52" s="3" t="s">
        <v>153</v>
      </c>
      <c r="F52" s="12" t="s">
        <v>67</v>
      </c>
      <c r="G52" s="12"/>
      <c r="H52" s="4">
        <f t="shared" si="4"/>
        <v>50000</v>
      </c>
      <c r="I52" s="4">
        <f t="shared" si="4"/>
        <v>20000</v>
      </c>
      <c r="J52" s="4">
        <f t="shared" si="4"/>
        <v>20000</v>
      </c>
    </row>
    <row r="53" spans="1:10">
      <c r="A53" s="17" t="s">
        <v>28</v>
      </c>
      <c r="B53" s="13">
        <v>805</v>
      </c>
      <c r="C53" s="14" t="s">
        <v>3</v>
      </c>
      <c r="D53" s="15">
        <v>11</v>
      </c>
      <c r="E53" s="3" t="s">
        <v>153</v>
      </c>
      <c r="F53" s="12" t="s">
        <v>27</v>
      </c>
      <c r="G53" s="12"/>
      <c r="H53" s="4">
        <f t="shared" si="4"/>
        <v>50000</v>
      </c>
      <c r="I53" s="4">
        <f t="shared" si="4"/>
        <v>20000</v>
      </c>
      <c r="J53" s="4">
        <f t="shared" si="4"/>
        <v>20000</v>
      </c>
    </row>
    <row r="54" spans="1:10">
      <c r="A54" s="17" t="s">
        <v>78</v>
      </c>
      <c r="B54" s="13">
        <v>805</v>
      </c>
      <c r="C54" s="14" t="s">
        <v>3</v>
      </c>
      <c r="D54" s="15">
        <v>11</v>
      </c>
      <c r="E54" s="3" t="s">
        <v>153</v>
      </c>
      <c r="F54" s="12" t="s">
        <v>27</v>
      </c>
      <c r="G54" s="12" t="s">
        <v>69</v>
      </c>
      <c r="H54" s="4">
        <v>50000</v>
      </c>
      <c r="I54" s="4">
        <v>20000</v>
      </c>
      <c r="J54" s="4">
        <v>20000</v>
      </c>
    </row>
    <row r="55" spans="1:10">
      <c r="A55" s="46" t="s">
        <v>83</v>
      </c>
      <c r="B55" s="33">
        <v>805</v>
      </c>
      <c r="C55" s="34" t="s">
        <v>3</v>
      </c>
      <c r="D55" s="35">
        <v>13</v>
      </c>
      <c r="E55" s="36" t="s">
        <v>51</v>
      </c>
      <c r="F55" s="37" t="s">
        <v>0</v>
      </c>
      <c r="G55" s="37"/>
      <c r="H55" s="38">
        <f>H56+H61+H71+H76+H81+H86+H91+H96+H101+H106+H66</f>
        <v>481111.53999999992</v>
      </c>
      <c r="I55" s="38">
        <f>I56+I61+I71+I76+I81+I86+I91+I96+I101+I106</f>
        <v>66076</v>
      </c>
      <c r="J55" s="38">
        <f>J56+J61+J71+J76+J81+J86+J91+J96+J101+J106</f>
        <v>37951</v>
      </c>
    </row>
    <row r="56" spans="1:10" ht="125.25" customHeight="1">
      <c r="A56" s="60" t="s">
        <v>187</v>
      </c>
      <c r="B56" s="61">
        <v>805</v>
      </c>
      <c r="C56" s="54" t="s">
        <v>3</v>
      </c>
      <c r="D56" s="62">
        <v>13</v>
      </c>
      <c r="E56" s="57" t="s">
        <v>111</v>
      </c>
      <c r="F56" s="55" t="s">
        <v>0</v>
      </c>
      <c r="G56" s="55"/>
      <c r="H56" s="58">
        <f>H57</f>
        <v>60000</v>
      </c>
      <c r="I56" s="58">
        <f t="shared" ref="H56:J59" si="5">I57</f>
        <v>25000</v>
      </c>
      <c r="J56" s="58">
        <f t="shared" si="5"/>
        <v>0</v>
      </c>
    </row>
    <row r="57" spans="1:10" ht="66.75" customHeight="1">
      <c r="A57" s="31" t="s">
        <v>59</v>
      </c>
      <c r="B57" s="13">
        <v>805</v>
      </c>
      <c r="C57" s="14" t="s">
        <v>3</v>
      </c>
      <c r="D57" s="15">
        <v>13</v>
      </c>
      <c r="E57" s="3" t="s">
        <v>111</v>
      </c>
      <c r="F57" s="12" t="s">
        <v>58</v>
      </c>
      <c r="G57" s="12"/>
      <c r="H57" s="4">
        <f t="shared" si="5"/>
        <v>60000</v>
      </c>
      <c r="I57" s="4">
        <f t="shared" si="5"/>
        <v>25000</v>
      </c>
      <c r="J57" s="4">
        <f t="shared" si="5"/>
        <v>0</v>
      </c>
    </row>
    <row r="58" spans="1:10" ht="56.25">
      <c r="A58" s="20" t="s">
        <v>183</v>
      </c>
      <c r="B58" s="13">
        <v>805</v>
      </c>
      <c r="C58" s="14" t="s">
        <v>3</v>
      </c>
      <c r="D58" s="15">
        <v>13</v>
      </c>
      <c r="E58" s="3" t="s">
        <v>111</v>
      </c>
      <c r="F58" s="12" t="s">
        <v>60</v>
      </c>
      <c r="G58" s="12"/>
      <c r="H58" s="4">
        <f t="shared" si="5"/>
        <v>60000</v>
      </c>
      <c r="I58" s="4">
        <f t="shared" si="5"/>
        <v>25000</v>
      </c>
      <c r="J58" s="4">
        <f t="shared" si="5"/>
        <v>0</v>
      </c>
    </row>
    <row r="59" spans="1:10">
      <c r="A59" s="17" t="s">
        <v>154</v>
      </c>
      <c r="B59" s="13">
        <v>805</v>
      </c>
      <c r="C59" s="14" t="s">
        <v>3</v>
      </c>
      <c r="D59" s="15">
        <v>13</v>
      </c>
      <c r="E59" s="3" t="s">
        <v>111</v>
      </c>
      <c r="F59" s="12" t="s">
        <v>20</v>
      </c>
      <c r="G59" s="12"/>
      <c r="H59" s="4">
        <f t="shared" si="5"/>
        <v>60000</v>
      </c>
      <c r="I59" s="4">
        <f t="shared" si="5"/>
        <v>25000</v>
      </c>
      <c r="J59" s="4">
        <f t="shared" si="5"/>
        <v>0</v>
      </c>
    </row>
    <row r="60" spans="1:10">
      <c r="A60" s="17" t="s">
        <v>76</v>
      </c>
      <c r="B60" s="13">
        <v>805</v>
      </c>
      <c r="C60" s="14" t="s">
        <v>3</v>
      </c>
      <c r="D60" s="15">
        <v>13</v>
      </c>
      <c r="E60" s="3" t="s">
        <v>111</v>
      </c>
      <c r="F60" s="12" t="s">
        <v>20</v>
      </c>
      <c r="G60" s="12" t="s">
        <v>65</v>
      </c>
      <c r="H60" s="4">
        <v>60000</v>
      </c>
      <c r="I60" s="4">
        <v>25000</v>
      </c>
      <c r="J60" s="4">
        <v>0</v>
      </c>
    </row>
    <row r="61" spans="1:10" ht="37.5">
      <c r="A61" s="60" t="s">
        <v>113</v>
      </c>
      <c r="B61" s="61">
        <v>805</v>
      </c>
      <c r="C61" s="54" t="s">
        <v>3</v>
      </c>
      <c r="D61" s="62">
        <v>13</v>
      </c>
      <c r="E61" s="57" t="s">
        <v>112</v>
      </c>
      <c r="F61" s="55" t="s">
        <v>0</v>
      </c>
      <c r="G61" s="55"/>
      <c r="H61" s="58">
        <f t="shared" ref="H61:J73" si="6">H62</f>
        <v>120000</v>
      </c>
      <c r="I61" s="58">
        <f t="shared" si="6"/>
        <v>15000</v>
      </c>
      <c r="J61" s="58">
        <f t="shared" si="6"/>
        <v>5000</v>
      </c>
    </row>
    <row r="62" spans="1:10" ht="56.25">
      <c r="A62" s="31" t="s">
        <v>59</v>
      </c>
      <c r="B62" s="13">
        <v>805</v>
      </c>
      <c r="C62" s="14" t="s">
        <v>3</v>
      </c>
      <c r="D62" s="15">
        <v>13</v>
      </c>
      <c r="E62" s="3" t="s">
        <v>112</v>
      </c>
      <c r="F62" s="12" t="s">
        <v>58</v>
      </c>
      <c r="G62" s="12"/>
      <c r="H62" s="4">
        <f t="shared" si="6"/>
        <v>120000</v>
      </c>
      <c r="I62" s="4">
        <f t="shared" si="6"/>
        <v>15000</v>
      </c>
      <c r="J62" s="4">
        <f t="shared" si="6"/>
        <v>5000</v>
      </c>
    </row>
    <row r="63" spans="1:10" ht="56.25">
      <c r="A63" s="20" t="s">
        <v>183</v>
      </c>
      <c r="B63" s="13">
        <v>805</v>
      </c>
      <c r="C63" s="14" t="s">
        <v>3</v>
      </c>
      <c r="D63" s="15">
        <v>13</v>
      </c>
      <c r="E63" s="3" t="s">
        <v>112</v>
      </c>
      <c r="F63" s="12" t="s">
        <v>60</v>
      </c>
      <c r="G63" s="12"/>
      <c r="H63" s="4">
        <f t="shared" si="6"/>
        <v>120000</v>
      </c>
      <c r="I63" s="4">
        <f t="shared" si="6"/>
        <v>15000</v>
      </c>
      <c r="J63" s="4">
        <f t="shared" si="6"/>
        <v>5000</v>
      </c>
    </row>
    <row r="64" spans="1:10">
      <c r="A64" s="17" t="s">
        <v>154</v>
      </c>
      <c r="B64" s="13">
        <v>805</v>
      </c>
      <c r="C64" s="14" t="s">
        <v>3</v>
      </c>
      <c r="D64" s="15">
        <v>13</v>
      </c>
      <c r="E64" s="3" t="s">
        <v>112</v>
      </c>
      <c r="F64" s="12" t="s">
        <v>20</v>
      </c>
      <c r="G64" s="12"/>
      <c r="H64" s="4">
        <f>H65</f>
        <v>120000</v>
      </c>
      <c r="I64" s="4">
        <f>I65</f>
        <v>15000</v>
      </c>
      <c r="J64" s="4">
        <f>J65+J71</f>
        <v>5000</v>
      </c>
    </row>
    <row r="65" spans="1:18">
      <c r="A65" s="17" t="s">
        <v>76</v>
      </c>
      <c r="B65" s="13">
        <v>805</v>
      </c>
      <c r="C65" s="14" t="s">
        <v>3</v>
      </c>
      <c r="D65" s="15">
        <v>13</v>
      </c>
      <c r="E65" s="3" t="s">
        <v>112</v>
      </c>
      <c r="F65" s="12" t="s">
        <v>20</v>
      </c>
      <c r="G65" s="12" t="s">
        <v>65</v>
      </c>
      <c r="H65" s="4">
        <v>120000</v>
      </c>
      <c r="I65" s="4">
        <v>15000</v>
      </c>
      <c r="J65" s="4">
        <v>5000</v>
      </c>
    </row>
    <row r="66" spans="1:18" ht="85.5" customHeight="1">
      <c r="A66" s="63" t="s">
        <v>161</v>
      </c>
      <c r="B66" s="61">
        <v>805</v>
      </c>
      <c r="C66" s="54" t="s">
        <v>3</v>
      </c>
      <c r="D66" s="62">
        <v>13</v>
      </c>
      <c r="E66" s="57" t="s">
        <v>162</v>
      </c>
      <c r="F66" s="55" t="s">
        <v>0</v>
      </c>
      <c r="G66" s="55"/>
      <c r="H66" s="58">
        <f t="shared" ref="H66:J69" si="7">H67</f>
        <v>5000</v>
      </c>
      <c r="I66" s="58">
        <f t="shared" si="7"/>
        <v>0</v>
      </c>
      <c r="J66" s="58">
        <f t="shared" si="7"/>
        <v>0</v>
      </c>
    </row>
    <row r="67" spans="1:18" ht="56.25">
      <c r="A67" s="31" t="s">
        <v>59</v>
      </c>
      <c r="B67" s="13">
        <v>805</v>
      </c>
      <c r="C67" s="14" t="s">
        <v>3</v>
      </c>
      <c r="D67" s="15">
        <v>13</v>
      </c>
      <c r="E67" s="3" t="s">
        <v>162</v>
      </c>
      <c r="F67" s="12" t="s">
        <v>58</v>
      </c>
      <c r="G67" s="12"/>
      <c r="H67" s="4">
        <f t="shared" si="7"/>
        <v>5000</v>
      </c>
      <c r="I67" s="4">
        <f t="shared" si="7"/>
        <v>0</v>
      </c>
      <c r="J67" s="4">
        <f t="shared" si="7"/>
        <v>0</v>
      </c>
    </row>
    <row r="68" spans="1:18" ht="56.25">
      <c r="A68" s="20" t="s">
        <v>183</v>
      </c>
      <c r="B68" s="13">
        <v>805</v>
      </c>
      <c r="C68" s="14" t="s">
        <v>3</v>
      </c>
      <c r="D68" s="15">
        <v>13</v>
      </c>
      <c r="E68" s="3" t="s">
        <v>162</v>
      </c>
      <c r="F68" s="12" t="s">
        <v>60</v>
      </c>
      <c r="G68" s="12"/>
      <c r="H68" s="4">
        <f t="shared" si="7"/>
        <v>5000</v>
      </c>
      <c r="I68" s="4">
        <f t="shared" si="7"/>
        <v>0</v>
      </c>
      <c r="J68" s="4">
        <f t="shared" si="7"/>
        <v>0</v>
      </c>
    </row>
    <row r="69" spans="1:18">
      <c r="A69" s="17" t="s">
        <v>154</v>
      </c>
      <c r="B69" s="13">
        <v>805</v>
      </c>
      <c r="C69" s="14" t="s">
        <v>3</v>
      </c>
      <c r="D69" s="15">
        <v>13</v>
      </c>
      <c r="E69" s="3" t="s">
        <v>162</v>
      </c>
      <c r="F69" s="12" t="s">
        <v>20</v>
      </c>
      <c r="G69" s="12"/>
      <c r="H69" s="4">
        <f t="shared" si="7"/>
        <v>5000</v>
      </c>
      <c r="I69" s="4">
        <f t="shared" si="7"/>
        <v>0</v>
      </c>
      <c r="J69" s="4">
        <f t="shared" si="7"/>
        <v>0</v>
      </c>
    </row>
    <row r="70" spans="1:18">
      <c r="A70" s="17" t="s">
        <v>75</v>
      </c>
      <c r="B70" s="13">
        <v>805</v>
      </c>
      <c r="C70" s="14" t="s">
        <v>3</v>
      </c>
      <c r="D70" s="15">
        <v>13</v>
      </c>
      <c r="E70" s="3" t="s">
        <v>162</v>
      </c>
      <c r="F70" s="12" t="s">
        <v>20</v>
      </c>
      <c r="G70" s="12" t="s">
        <v>64</v>
      </c>
      <c r="H70" s="4">
        <v>5000</v>
      </c>
      <c r="I70" s="4">
        <v>0</v>
      </c>
      <c r="J70" s="4">
        <v>0</v>
      </c>
    </row>
    <row r="71" spans="1:18" ht="131.25">
      <c r="A71" s="71" t="s">
        <v>117</v>
      </c>
      <c r="B71" s="61">
        <v>805</v>
      </c>
      <c r="C71" s="54" t="s">
        <v>3</v>
      </c>
      <c r="D71" s="62">
        <v>13</v>
      </c>
      <c r="E71" s="57" t="s">
        <v>118</v>
      </c>
      <c r="F71" s="55" t="s">
        <v>0</v>
      </c>
      <c r="G71" s="55"/>
      <c r="H71" s="58">
        <f>H72</f>
        <v>145.9</v>
      </c>
      <c r="I71" s="58">
        <f t="shared" ref="I71:J71" si="8">I72</f>
        <v>0</v>
      </c>
      <c r="J71" s="58">
        <f t="shared" si="8"/>
        <v>0</v>
      </c>
    </row>
    <row r="72" spans="1:18" ht="56.25">
      <c r="A72" s="31" t="s">
        <v>59</v>
      </c>
      <c r="B72" s="13">
        <v>805</v>
      </c>
      <c r="C72" s="14" t="s">
        <v>3</v>
      </c>
      <c r="D72" s="15">
        <v>13</v>
      </c>
      <c r="E72" s="3" t="s">
        <v>118</v>
      </c>
      <c r="F72" s="12" t="s">
        <v>58</v>
      </c>
      <c r="G72" s="12"/>
      <c r="H72" s="4">
        <f t="shared" si="6"/>
        <v>145.9</v>
      </c>
      <c r="I72" s="4">
        <f t="shared" si="6"/>
        <v>0</v>
      </c>
      <c r="J72" s="4">
        <f t="shared" si="6"/>
        <v>0</v>
      </c>
    </row>
    <row r="73" spans="1:18" ht="56.25">
      <c r="A73" s="20" t="s">
        <v>183</v>
      </c>
      <c r="B73" s="13">
        <v>805</v>
      </c>
      <c r="C73" s="14" t="s">
        <v>3</v>
      </c>
      <c r="D73" s="15">
        <v>13</v>
      </c>
      <c r="E73" s="3" t="s">
        <v>118</v>
      </c>
      <c r="F73" s="12" t="s">
        <v>60</v>
      </c>
      <c r="G73" s="12"/>
      <c r="H73" s="4">
        <f t="shared" si="6"/>
        <v>145.9</v>
      </c>
      <c r="I73" s="4">
        <f t="shared" si="6"/>
        <v>0</v>
      </c>
      <c r="J73" s="4">
        <f t="shared" si="6"/>
        <v>0</v>
      </c>
      <c r="R73" s="82"/>
    </row>
    <row r="74" spans="1:18">
      <c r="A74" s="17" t="s">
        <v>154</v>
      </c>
      <c r="B74" s="13">
        <v>805</v>
      </c>
      <c r="C74" s="14" t="s">
        <v>3</v>
      </c>
      <c r="D74" s="15">
        <v>13</v>
      </c>
      <c r="E74" s="3" t="s">
        <v>118</v>
      </c>
      <c r="F74" s="12" t="s">
        <v>20</v>
      </c>
      <c r="G74" s="12"/>
      <c r="H74" s="4">
        <f>H75</f>
        <v>145.9</v>
      </c>
      <c r="I74" s="4">
        <f>I75</f>
        <v>0</v>
      </c>
      <c r="J74" s="4">
        <f>J75</f>
        <v>0</v>
      </c>
    </row>
    <row r="75" spans="1:18" ht="37.5">
      <c r="A75" s="17" t="s">
        <v>77</v>
      </c>
      <c r="B75" s="13">
        <v>805</v>
      </c>
      <c r="C75" s="14" t="s">
        <v>3</v>
      </c>
      <c r="D75" s="15">
        <v>13</v>
      </c>
      <c r="E75" s="3" t="s">
        <v>118</v>
      </c>
      <c r="F75" s="12" t="s">
        <v>20</v>
      </c>
      <c r="G75" s="12" t="s">
        <v>66</v>
      </c>
      <c r="H75" s="4">
        <v>145.9</v>
      </c>
      <c r="I75" s="4">
        <v>0</v>
      </c>
      <c r="J75" s="4">
        <v>0</v>
      </c>
    </row>
    <row r="76" spans="1:18" ht="225">
      <c r="A76" s="71" t="s">
        <v>119</v>
      </c>
      <c r="B76" s="61">
        <v>805</v>
      </c>
      <c r="C76" s="54" t="s">
        <v>3</v>
      </c>
      <c r="D76" s="62">
        <v>13</v>
      </c>
      <c r="E76" s="57" t="s">
        <v>120</v>
      </c>
      <c r="F76" s="55" t="s">
        <v>0</v>
      </c>
      <c r="G76" s="55"/>
      <c r="H76" s="58">
        <f t="shared" ref="H76:J78" si="9">H77</f>
        <v>614.27</v>
      </c>
      <c r="I76" s="58">
        <f t="shared" si="9"/>
        <v>0</v>
      </c>
      <c r="J76" s="58">
        <f t="shared" si="9"/>
        <v>0</v>
      </c>
    </row>
    <row r="77" spans="1:18" ht="64.5" customHeight="1">
      <c r="A77" s="31" t="s">
        <v>59</v>
      </c>
      <c r="B77" s="13">
        <v>805</v>
      </c>
      <c r="C77" s="14" t="s">
        <v>3</v>
      </c>
      <c r="D77" s="15">
        <v>13</v>
      </c>
      <c r="E77" s="3" t="s">
        <v>120</v>
      </c>
      <c r="F77" s="12" t="s">
        <v>58</v>
      </c>
      <c r="G77" s="12"/>
      <c r="H77" s="4">
        <f t="shared" si="9"/>
        <v>614.27</v>
      </c>
      <c r="I77" s="4">
        <f t="shared" si="9"/>
        <v>0</v>
      </c>
      <c r="J77" s="4">
        <f t="shared" si="9"/>
        <v>0</v>
      </c>
    </row>
    <row r="78" spans="1:18" ht="56.25">
      <c r="A78" s="20" t="s">
        <v>183</v>
      </c>
      <c r="B78" s="13">
        <v>805</v>
      </c>
      <c r="C78" s="14" t="s">
        <v>3</v>
      </c>
      <c r="D78" s="15">
        <v>13</v>
      </c>
      <c r="E78" s="3" t="s">
        <v>120</v>
      </c>
      <c r="F78" s="12" t="s">
        <v>60</v>
      </c>
      <c r="G78" s="12"/>
      <c r="H78" s="4">
        <f t="shared" si="9"/>
        <v>614.27</v>
      </c>
      <c r="I78" s="4">
        <f t="shared" si="9"/>
        <v>0</v>
      </c>
      <c r="J78" s="4">
        <f t="shared" si="9"/>
        <v>0</v>
      </c>
    </row>
    <row r="79" spans="1:18">
      <c r="A79" s="17" t="s">
        <v>154</v>
      </c>
      <c r="B79" s="13">
        <v>805</v>
      </c>
      <c r="C79" s="14" t="s">
        <v>3</v>
      </c>
      <c r="D79" s="15">
        <v>13</v>
      </c>
      <c r="E79" s="3" t="s">
        <v>120</v>
      </c>
      <c r="F79" s="12" t="s">
        <v>20</v>
      </c>
      <c r="G79" s="12"/>
      <c r="H79" s="4">
        <f>H80</f>
        <v>614.27</v>
      </c>
      <c r="I79" s="4">
        <f>I80</f>
        <v>0</v>
      </c>
      <c r="J79" s="4">
        <f>J80</f>
        <v>0</v>
      </c>
    </row>
    <row r="80" spans="1:18" ht="37.5">
      <c r="A80" s="17" t="s">
        <v>77</v>
      </c>
      <c r="B80" s="13">
        <v>805</v>
      </c>
      <c r="C80" s="14" t="s">
        <v>3</v>
      </c>
      <c r="D80" s="15">
        <v>13</v>
      </c>
      <c r="E80" s="3" t="s">
        <v>120</v>
      </c>
      <c r="F80" s="12" t="s">
        <v>20</v>
      </c>
      <c r="G80" s="12" t="s">
        <v>66</v>
      </c>
      <c r="H80" s="4">
        <v>614.27</v>
      </c>
      <c r="I80" s="4">
        <v>0</v>
      </c>
      <c r="J80" s="4">
        <v>0</v>
      </c>
    </row>
    <row r="81" spans="1:10" ht="56.25">
      <c r="A81" s="71" t="s">
        <v>122</v>
      </c>
      <c r="B81" s="61">
        <v>805</v>
      </c>
      <c r="C81" s="54" t="s">
        <v>3</v>
      </c>
      <c r="D81" s="62">
        <v>13</v>
      </c>
      <c r="E81" s="57" t="s">
        <v>121</v>
      </c>
      <c r="F81" s="55" t="s">
        <v>0</v>
      </c>
      <c r="G81" s="55"/>
      <c r="H81" s="58">
        <f t="shared" ref="H81:J83" si="10">H82</f>
        <v>145.9</v>
      </c>
      <c r="I81" s="58">
        <f t="shared" si="10"/>
        <v>0</v>
      </c>
      <c r="J81" s="58">
        <f t="shared" si="10"/>
        <v>0</v>
      </c>
    </row>
    <row r="82" spans="1:10" ht="56.25">
      <c r="A82" s="31" t="s">
        <v>59</v>
      </c>
      <c r="B82" s="13">
        <v>805</v>
      </c>
      <c r="C82" s="14" t="s">
        <v>3</v>
      </c>
      <c r="D82" s="15">
        <v>13</v>
      </c>
      <c r="E82" s="3" t="s">
        <v>121</v>
      </c>
      <c r="F82" s="12" t="s">
        <v>58</v>
      </c>
      <c r="G82" s="12"/>
      <c r="H82" s="4">
        <f t="shared" si="10"/>
        <v>145.9</v>
      </c>
      <c r="I82" s="4">
        <f t="shared" si="10"/>
        <v>0</v>
      </c>
      <c r="J82" s="4">
        <f t="shared" si="10"/>
        <v>0</v>
      </c>
    </row>
    <row r="83" spans="1:10" ht="56.25">
      <c r="A83" s="20" t="s">
        <v>183</v>
      </c>
      <c r="B83" s="13">
        <v>805</v>
      </c>
      <c r="C83" s="14" t="s">
        <v>3</v>
      </c>
      <c r="D83" s="15">
        <v>13</v>
      </c>
      <c r="E83" s="3" t="s">
        <v>121</v>
      </c>
      <c r="F83" s="12" t="s">
        <v>60</v>
      </c>
      <c r="G83" s="12"/>
      <c r="H83" s="4">
        <f t="shared" si="10"/>
        <v>145.9</v>
      </c>
      <c r="I83" s="4">
        <f t="shared" si="10"/>
        <v>0</v>
      </c>
      <c r="J83" s="4">
        <f t="shared" si="10"/>
        <v>0</v>
      </c>
    </row>
    <row r="84" spans="1:10">
      <c r="A84" s="17" t="s">
        <v>154</v>
      </c>
      <c r="B84" s="13">
        <v>805</v>
      </c>
      <c r="C84" s="14" t="s">
        <v>3</v>
      </c>
      <c r="D84" s="15">
        <v>13</v>
      </c>
      <c r="E84" s="3" t="s">
        <v>121</v>
      </c>
      <c r="F84" s="12" t="s">
        <v>20</v>
      </c>
      <c r="G84" s="12"/>
      <c r="H84" s="4">
        <f>H85</f>
        <v>145.9</v>
      </c>
      <c r="I84" s="4">
        <f>I85</f>
        <v>0</v>
      </c>
      <c r="J84" s="4">
        <v>0</v>
      </c>
    </row>
    <row r="85" spans="1:10" ht="37.5">
      <c r="A85" s="17" t="s">
        <v>77</v>
      </c>
      <c r="B85" s="13">
        <v>805</v>
      </c>
      <c r="C85" s="14" t="s">
        <v>3</v>
      </c>
      <c r="D85" s="15">
        <v>13</v>
      </c>
      <c r="E85" s="3" t="s">
        <v>121</v>
      </c>
      <c r="F85" s="12" t="s">
        <v>20</v>
      </c>
      <c r="G85" s="12" t="s">
        <v>66</v>
      </c>
      <c r="H85" s="4">
        <v>145.9</v>
      </c>
      <c r="I85" s="4">
        <v>0</v>
      </c>
      <c r="J85" s="4">
        <v>0</v>
      </c>
    </row>
    <row r="86" spans="1:10" ht="75">
      <c r="A86" s="71" t="s">
        <v>124</v>
      </c>
      <c r="B86" s="61">
        <v>805</v>
      </c>
      <c r="C86" s="54" t="s">
        <v>3</v>
      </c>
      <c r="D86" s="62">
        <v>13</v>
      </c>
      <c r="E86" s="57" t="s">
        <v>123</v>
      </c>
      <c r="F86" s="55" t="s">
        <v>0</v>
      </c>
      <c r="G86" s="55"/>
      <c r="H86" s="58">
        <f t="shared" ref="H86:J88" si="11">H87</f>
        <v>145.9</v>
      </c>
      <c r="I86" s="58">
        <f t="shared" si="11"/>
        <v>0</v>
      </c>
      <c r="J86" s="58">
        <f t="shared" si="11"/>
        <v>0</v>
      </c>
    </row>
    <row r="87" spans="1:10" ht="75" customHeight="1">
      <c r="A87" s="31" t="s">
        <v>59</v>
      </c>
      <c r="B87" s="13">
        <v>805</v>
      </c>
      <c r="C87" s="14" t="s">
        <v>3</v>
      </c>
      <c r="D87" s="15">
        <v>13</v>
      </c>
      <c r="E87" s="3" t="s">
        <v>123</v>
      </c>
      <c r="F87" s="12" t="s">
        <v>58</v>
      </c>
      <c r="G87" s="12"/>
      <c r="H87" s="4">
        <f t="shared" si="11"/>
        <v>145.9</v>
      </c>
      <c r="I87" s="4">
        <f t="shared" si="11"/>
        <v>0</v>
      </c>
      <c r="J87" s="4">
        <f t="shared" si="11"/>
        <v>0</v>
      </c>
    </row>
    <row r="88" spans="1:10" ht="56.25">
      <c r="A88" s="20" t="s">
        <v>183</v>
      </c>
      <c r="B88" s="13">
        <v>805</v>
      </c>
      <c r="C88" s="14" t="s">
        <v>3</v>
      </c>
      <c r="D88" s="15">
        <v>13</v>
      </c>
      <c r="E88" s="3" t="s">
        <v>123</v>
      </c>
      <c r="F88" s="12" t="s">
        <v>60</v>
      </c>
      <c r="G88" s="12"/>
      <c r="H88" s="4">
        <f t="shared" si="11"/>
        <v>145.9</v>
      </c>
      <c r="I88" s="4">
        <f t="shared" si="11"/>
        <v>0</v>
      </c>
      <c r="J88" s="4">
        <f t="shared" si="11"/>
        <v>0</v>
      </c>
    </row>
    <row r="89" spans="1:10">
      <c r="A89" s="17" t="s">
        <v>154</v>
      </c>
      <c r="B89" s="13">
        <v>805</v>
      </c>
      <c r="C89" s="14" t="s">
        <v>3</v>
      </c>
      <c r="D89" s="15">
        <v>13</v>
      </c>
      <c r="E89" s="3" t="s">
        <v>123</v>
      </c>
      <c r="F89" s="12" t="s">
        <v>20</v>
      </c>
      <c r="G89" s="12"/>
      <c r="H89" s="4">
        <f>H90</f>
        <v>145.9</v>
      </c>
      <c r="I89" s="4">
        <f>I90</f>
        <v>0</v>
      </c>
      <c r="J89" s="4">
        <v>0</v>
      </c>
    </row>
    <row r="90" spans="1:10" ht="37.5">
      <c r="A90" s="17" t="s">
        <v>77</v>
      </c>
      <c r="B90" s="13">
        <v>805</v>
      </c>
      <c r="C90" s="14" t="s">
        <v>3</v>
      </c>
      <c r="D90" s="15">
        <v>13</v>
      </c>
      <c r="E90" s="3" t="s">
        <v>123</v>
      </c>
      <c r="F90" s="12" t="s">
        <v>20</v>
      </c>
      <c r="G90" s="12" t="s">
        <v>66</v>
      </c>
      <c r="H90" s="4">
        <v>145.9</v>
      </c>
      <c r="I90" s="4">
        <v>0</v>
      </c>
      <c r="J90" s="4">
        <v>0</v>
      </c>
    </row>
    <row r="91" spans="1:10" ht="112.5">
      <c r="A91" s="71" t="s">
        <v>188</v>
      </c>
      <c r="B91" s="61">
        <v>805</v>
      </c>
      <c r="C91" s="54" t="s">
        <v>3</v>
      </c>
      <c r="D91" s="62">
        <v>13</v>
      </c>
      <c r="E91" s="57" t="s">
        <v>125</v>
      </c>
      <c r="F91" s="55" t="s">
        <v>0</v>
      </c>
      <c r="G91" s="55"/>
      <c r="H91" s="58">
        <f t="shared" ref="H91:J93" si="12">H92</f>
        <v>145.9</v>
      </c>
      <c r="I91" s="58">
        <f t="shared" si="12"/>
        <v>0</v>
      </c>
      <c r="J91" s="58">
        <f t="shared" si="12"/>
        <v>0</v>
      </c>
    </row>
    <row r="92" spans="1:10" ht="66.75" customHeight="1">
      <c r="A92" s="31" t="s">
        <v>59</v>
      </c>
      <c r="B92" s="13">
        <v>805</v>
      </c>
      <c r="C92" s="14" t="s">
        <v>3</v>
      </c>
      <c r="D92" s="15">
        <v>13</v>
      </c>
      <c r="E92" s="3" t="s">
        <v>125</v>
      </c>
      <c r="F92" s="12" t="s">
        <v>58</v>
      </c>
      <c r="G92" s="12"/>
      <c r="H92" s="4">
        <f t="shared" si="12"/>
        <v>145.9</v>
      </c>
      <c r="I92" s="4">
        <f t="shared" si="12"/>
        <v>0</v>
      </c>
      <c r="J92" s="4">
        <f t="shared" si="12"/>
        <v>0</v>
      </c>
    </row>
    <row r="93" spans="1:10" ht="56.25">
      <c r="A93" s="20" t="s">
        <v>183</v>
      </c>
      <c r="B93" s="13">
        <v>805</v>
      </c>
      <c r="C93" s="14" t="s">
        <v>3</v>
      </c>
      <c r="D93" s="15">
        <v>13</v>
      </c>
      <c r="E93" s="3" t="s">
        <v>125</v>
      </c>
      <c r="F93" s="12" t="s">
        <v>60</v>
      </c>
      <c r="G93" s="12"/>
      <c r="H93" s="4">
        <f t="shared" si="12"/>
        <v>145.9</v>
      </c>
      <c r="I93" s="4">
        <f t="shared" si="12"/>
        <v>0</v>
      </c>
      <c r="J93" s="4">
        <f t="shared" si="12"/>
        <v>0</v>
      </c>
    </row>
    <row r="94" spans="1:10">
      <c r="A94" s="17" t="s">
        <v>154</v>
      </c>
      <c r="B94" s="13">
        <v>805</v>
      </c>
      <c r="C94" s="14" t="s">
        <v>3</v>
      </c>
      <c r="D94" s="15">
        <v>13</v>
      </c>
      <c r="E94" s="3" t="s">
        <v>125</v>
      </c>
      <c r="F94" s="12" t="s">
        <v>20</v>
      </c>
      <c r="G94" s="12"/>
      <c r="H94" s="4">
        <f>H95</f>
        <v>145.9</v>
      </c>
      <c r="I94" s="4">
        <f>I95</f>
        <v>0</v>
      </c>
      <c r="J94" s="4">
        <v>0</v>
      </c>
    </row>
    <row r="95" spans="1:10" ht="37.5">
      <c r="A95" s="17" t="s">
        <v>77</v>
      </c>
      <c r="B95" s="13">
        <v>805</v>
      </c>
      <c r="C95" s="14" t="s">
        <v>3</v>
      </c>
      <c r="D95" s="15">
        <v>13</v>
      </c>
      <c r="E95" s="3" t="s">
        <v>125</v>
      </c>
      <c r="F95" s="12" t="s">
        <v>20</v>
      </c>
      <c r="G95" s="12" t="s">
        <v>66</v>
      </c>
      <c r="H95" s="4">
        <v>145.9</v>
      </c>
      <c r="I95" s="4">
        <v>0</v>
      </c>
      <c r="J95" s="4">
        <v>0</v>
      </c>
    </row>
    <row r="96" spans="1:10" ht="112.5">
      <c r="A96" s="71" t="s">
        <v>127</v>
      </c>
      <c r="B96" s="61">
        <v>805</v>
      </c>
      <c r="C96" s="54" t="s">
        <v>3</v>
      </c>
      <c r="D96" s="62">
        <v>13</v>
      </c>
      <c r="E96" s="57" t="s">
        <v>126</v>
      </c>
      <c r="F96" s="55" t="s">
        <v>0</v>
      </c>
      <c r="G96" s="55"/>
      <c r="H96" s="58">
        <f t="shared" ref="H96:J98" si="13">H97</f>
        <v>145.9</v>
      </c>
      <c r="I96" s="58">
        <f t="shared" si="13"/>
        <v>0</v>
      </c>
      <c r="J96" s="58">
        <f t="shared" si="13"/>
        <v>0</v>
      </c>
    </row>
    <row r="97" spans="1:10" ht="56.25">
      <c r="A97" s="31" t="s">
        <v>59</v>
      </c>
      <c r="B97" s="13">
        <v>805</v>
      </c>
      <c r="C97" s="14" t="s">
        <v>3</v>
      </c>
      <c r="D97" s="15">
        <v>13</v>
      </c>
      <c r="E97" s="3" t="s">
        <v>126</v>
      </c>
      <c r="F97" s="12" t="s">
        <v>58</v>
      </c>
      <c r="G97" s="12"/>
      <c r="H97" s="4">
        <f t="shared" si="13"/>
        <v>145.9</v>
      </c>
      <c r="I97" s="4">
        <f t="shared" si="13"/>
        <v>0</v>
      </c>
      <c r="J97" s="4">
        <f t="shared" si="13"/>
        <v>0</v>
      </c>
    </row>
    <row r="98" spans="1:10" ht="56.25">
      <c r="A98" s="20" t="s">
        <v>183</v>
      </c>
      <c r="B98" s="13">
        <v>805</v>
      </c>
      <c r="C98" s="14" t="s">
        <v>3</v>
      </c>
      <c r="D98" s="15">
        <v>13</v>
      </c>
      <c r="E98" s="3" t="s">
        <v>126</v>
      </c>
      <c r="F98" s="12" t="s">
        <v>60</v>
      </c>
      <c r="G98" s="12"/>
      <c r="H98" s="4">
        <f t="shared" si="13"/>
        <v>145.9</v>
      </c>
      <c r="I98" s="4">
        <f t="shared" si="13"/>
        <v>0</v>
      </c>
      <c r="J98" s="4">
        <f t="shared" si="13"/>
        <v>0</v>
      </c>
    </row>
    <row r="99" spans="1:10">
      <c r="A99" s="17" t="s">
        <v>154</v>
      </c>
      <c r="B99" s="13">
        <v>805</v>
      </c>
      <c r="C99" s="14" t="s">
        <v>3</v>
      </c>
      <c r="D99" s="15">
        <v>13</v>
      </c>
      <c r="E99" s="3" t="s">
        <v>126</v>
      </c>
      <c r="F99" s="12" t="s">
        <v>20</v>
      </c>
      <c r="G99" s="12"/>
      <c r="H99" s="4">
        <f>H100</f>
        <v>145.9</v>
      </c>
      <c r="I99" s="4">
        <f>I100</f>
        <v>0</v>
      </c>
      <c r="J99" s="4">
        <v>0</v>
      </c>
    </row>
    <row r="100" spans="1:10" ht="37.5">
      <c r="A100" s="17" t="s">
        <v>77</v>
      </c>
      <c r="B100" s="13">
        <v>805</v>
      </c>
      <c r="C100" s="14" t="s">
        <v>3</v>
      </c>
      <c r="D100" s="15">
        <v>13</v>
      </c>
      <c r="E100" s="3" t="s">
        <v>126</v>
      </c>
      <c r="F100" s="12" t="s">
        <v>20</v>
      </c>
      <c r="G100" s="12" t="s">
        <v>66</v>
      </c>
      <c r="H100" s="4">
        <v>145.9</v>
      </c>
      <c r="I100" s="4">
        <v>0</v>
      </c>
      <c r="J100" s="4">
        <v>0</v>
      </c>
    </row>
    <row r="101" spans="1:10" ht="56.25">
      <c r="A101" s="71" t="s">
        <v>129</v>
      </c>
      <c r="B101" s="61">
        <v>805</v>
      </c>
      <c r="C101" s="54" t="s">
        <v>3</v>
      </c>
      <c r="D101" s="62">
        <v>13</v>
      </c>
      <c r="E101" s="57" t="s">
        <v>128</v>
      </c>
      <c r="F101" s="55" t="s">
        <v>0</v>
      </c>
      <c r="G101" s="55"/>
      <c r="H101" s="58">
        <f t="shared" ref="H101:J103" si="14">H102</f>
        <v>145.9</v>
      </c>
      <c r="I101" s="58">
        <f t="shared" si="14"/>
        <v>0</v>
      </c>
      <c r="J101" s="58">
        <f t="shared" si="14"/>
        <v>0</v>
      </c>
    </row>
    <row r="102" spans="1:10" ht="56.25">
      <c r="A102" s="31" t="s">
        <v>59</v>
      </c>
      <c r="B102" s="13">
        <v>805</v>
      </c>
      <c r="C102" s="14" t="s">
        <v>3</v>
      </c>
      <c r="D102" s="15">
        <v>13</v>
      </c>
      <c r="E102" s="3" t="s">
        <v>128</v>
      </c>
      <c r="F102" s="12" t="s">
        <v>58</v>
      </c>
      <c r="G102" s="12"/>
      <c r="H102" s="4">
        <f t="shared" si="14"/>
        <v>145.9</v>
      </c>
      <c r="I102" s="4">
        <f t="shared" si="14"/>
        <v>0</v>
      </c>
      <c r="J102" s="4">
        <f t="shared" si="14"/>
        <v>0</v>
      </c>
    </row>
    <row r="103" spans="1:10" ht="56.25">
      <c r="A103" s="20" t="s">
        <v>183</v>
      </c>
      <c r="B103" s="13">
        <v>805</v>
      </c>
      <c r="C103" s="14" t="s">
        <v>3</v>
      </c>
      <c r="D103" s="15">
        <v>13</v>
      </c>
      <c r="E103" s="3" t="s">
        <v>128</v>
      </c>
      <c r="F103" s="12" t="s">
        <v>60</v>
      </c>
      <c r="G103" s="12"/>
      <c r="H103" s="4">
        <f t="shared" si="14"/>
        <v>145.9</v>
      </c>
      <c r="I103" s="4">
        <f t="shared" si="14"/>
        <v>0</v>
      </c>
      <c r="J103" s="4">
        <f t="shared" si="14"/>
        <v>0</v>
      </c>
    </row>
    <row r="104" spans="1:10">
      <c r="A104" s="17" t="s">
        <v>154</v>
      </c>
      <c r="B104" s="13">
        <v>805</v>
      </c>
      <c r="C104" s="14" t="s">
        <v>3</v>
      </c>
      <c r="D104" s="15">
        <v>13</v>
      </c>
      <c r="E104" s="3" t="s">
        <v>128</v>
      </c>
      <c r="F104" s="12" t="s">
        <v>20</v>
      </c>
      <c r="G104" s="12"/>
      <c r="H104" s="4">
        <f>H105</f>
        <v>145.9</v>
      </c>
      <c r="I104" s="4">
        <f>I105</f>
        <v>0</v>
      </c>
      <c r="J104" s="4">
        <v>0</v>
      </c>
    </row>
    <row r="105" spans="1:10" ht="37.5">
      <c r="A105" s="17" t="s">
        <v>77</v>
      </c>
      <c r="B105" s="13">
        <v>805</v>
      </c>
      <c r="C105" s="14" t="s">
        <v>3</v>
      </c>
      <c r="D105" s="15">
        <v>13</v>
      </c>
      <c r="E105" s="3" t="s">
        <v>128</v>
      </c>
      <c r="F105" s="12" t="s">
        <v>20</v>
      </c>
      <c r="G105" s="12" t="s">
        <v>66</v>
      </c>
      <c r="H105" s="4">
        <v>145.9</v>
      </c>
      <c r="I105" s="4">
        <v>0</v>
      </c>
      <c r="J105" s="4">
        <v>0</v>
      </c>
    </row>
    <row r="106" spans="1:10">
      <c r="A106" s="60" t="s">
        <v>115</v>
      </c>
      <c r="B106" s="61">
        <v>805</v>
      </c>
      <c r="C106" s="54" t="s">
        <v>3</v>
      </c>
      <c r="D106" s="62">
        <v>13</v>
      </c>
      <c r="E106" s="57" t="s">
        <v>114</v>
      </c>
      <c r="F106" s="55" t="s">
        <v>0</v>
      </c>
      <c r="G106" s="55"/>
      <c r="H106" s="58">
        <f t="shared" ref="H106:J107" si="15">H107</f>
        <v>294621.87</v>
      </c>
      <c r="I106" s="58">
        <f t="shared" si="15"/>
        <v>26076</v>
      </c>
      <c r="J106" s="58">
        <f t="shared" si="15"/>
        <v>32951</v>
      </c>
    </row>
    <row r="107" spans="1:10" ht="56.25">
      <c r="A107" s="31" t="s">
        <v>59</v>
      </c>
      <c r="B107" s="13">
        <v>805</v>
      </c>
      <c r="C107" s="14" t="s">
        <v>3</v>
      </c>
      <c r="D107" s="15">
        <v>13</v>
      </c>
      <c r="E107" s="3" t="s">
        <v>114</v>
      </c>
      <c r="F107" s="12" t="s">
        <v>58</v>
      </c>
      <c r="G107" s="12"/>
      <c r="H107" s="4">
        <f t="shared" si="15"/>
        <v>294621.87</v>
      </c>
      <c r="I107" s="4">
        <f t="shared" si="15"/>
        <v>26076</v>
      </c>
      <c r="J107" s="4">
        <f t="shared" si="15"/>
        <v>32951</v>
      </c>
    </row>
    <row r="108" spans="1:10" ht="56.25">
      <c r="A108" s="20" t="s">
        <v>183</v>
      </c>
      <c r="B108" s="13">
        <v>805</v>
      </c>
      <c r="C108" s="14" t="s">
        <v>3</v>
      </c>
      <c r="D108" s="15">
        <v>13</v>
      </c>
      <c r="E108" s="3" t="s">
        <v>114</v>
      </c>
      <c r="F108" s="12" t="s">
        <v>60</v>
      </c>
      <c r="G108" s="12"/>
      <c r="H108" s="4">
        <f>H109+H112</f>
        <v>294621.87</v>
      </c>
      <c r="I108" s="4">
        <f>I109+I112</f>
        <v>26076</v>
      </c>
      <c r="J108" s="4">
        <f>J109+J113</f>
        <v>32951</v>
      </c>
    </row>
    <row r="109" spans="1:10">
      <c r="A109" s="17" t="s">
        <v>154</v>
      </c>
      <c r="B109" s="13">
        <v>805</v>
      </c>
      <c r="C109" s="14" t="s">
        <v>3</v>
      </c>
      <c r="D109" s="15">
        <v>13</v>
      </c>
      <c r="E109" s="3" t="s">
        <v>114</v>
      </c>
      <c r="F109" s="12" t="s">
        <v>20</v>
      </c>
      <c r="G109" s="12"/>
      <c r="H109" s="4">
        <f>H110+H111</f>
        <v>234621.87</v>
      </c>
      <c r="I109" s="4">
        <f>I110+I111</f>
        <v>1076</v>
      </c>
      <c r="J109" s="4">
        <f>J110+J111</f>
        <v>9951</v>
      </c>
    </row>
    <row r="110" spans="1:10">
      <c r="A110" s="17" t="s">
        <v>75</v>
      </c>
      <c r="B110" s="13">
        <v>805</v>
      </c>
      <c r="C110" s="14" t="s">
        <v>3</v>
      </c>
      <c r="D110" s="15">
        <v>13</v>
      </c>
      <c r="E110" s="3" t="s">
        <v>114</v>
      </c>
      <c r="F110" s="12" t="s">
        <v>20</v>
      </c>
      <c r="G110" s="12" t="s">
        <v>64</v>
      </c>
      <c r="H110" s="4">
        <v>184621.87</v>
      </c>
      <c r="I110" s="4">
        <v>1076</v>
      </c>
      <c r="J110" s="4">
        <v>9951</v>
      </c>
    </row>
    <row r="111" spans="1:10">
      <c r="A111" s="17" t="s">
        <v>76</v>
      </c>
      <c r="B111" s="13">
        <v>805</v>
      </c>
      <c r="C111" s="14" t="s">
        <v>3</v>
      </c>
      <c r="D111" s="15">
        <v>13</v>
      </c>
      <c r="E111" s="3" t="s">
        <v>114</v>
      </c>
      <c r="F111" s="12" t="s">
        <v>20</v>
      </c>
      <c r="G111" s="12" t="s">
        <v>65</v>
      </c>
      <c r="H111" s="4">
        <v>50000</v>
      </c>
      <c r="I111" s="4">
        <v>0</v>
      </c>
      <c r="J111" s="4">
        <v>0</v>
      </c>
    </row>
    <row r="112" spans="1:10">
      <c r="A112" s="17" t="s">
        <v>148</v>
      </c>
      <c r="B112" s="13">
        <v>805</v>
      </c>
      <c r="C112" s="14" t="s">
        <v>3</v>
      </c>
      <c r="D112" s="15">
        <v>13</v>
      </c>
      <c r="E112" s="3" t="s">
        <v>114</v>
      </c>
      <c r="F112" s="12" t="s">
        <v>147</v>
      </c>
      <c r="G112" s="12"/>
      <c r="H112" s="4">
        <f>H113</f>
        <v>60000</v>
      </c>
      <c r="I112" s="4">
        <f>I113</f>
        <v>25000</v>
      </c>
      <c r="J112" s="4">
        <f>J113</f>
        <v>23000</v>
      </c>
    </row>
    <row r="113" spans="1:10">
      <c r="A113" s="17" t="s">
        <v>74</v>
      </c>
      <c r="B113" s="13">
        <v>805</v>
      </c>
      <c r="C113" s="14" t="s">
        <v>3</v>
      </c>
      <c r="D113" s="15">
        <v>13</v>
      </c>
      <c r="E113" s="3" t="s">
        <v>114</v>
      </c>
      <c r="F113" s="12" t="s">
        <v>147</v>
      </c>
      <c r="G113" s="12" t="s">
        <v>63</v>
      </c>
      <c r="H113" s="4">
        <v>60000</v>
      </c>
      <c r="I113" s="4">
        <v>25000</v>
      </c>
      <c r="J113" s="4">
        <v>23000</v>
      </c>
    </row>
    <row r="114" spans="1:10">
      <c r="A114" s="46" t="s">
        <v>80</v>
      </c>
      <c r="B114" s="33">
        <v>805</v>
      </c>
      <c r="C114" s="34" t="s">
        <v>8</v>
      </c>
      <c r="D114" s="37" t="s">
        <v>1</v>
      </c>
      <c r="E114" s="36" t="s">
        <v>51</v>
      </c>
      <c r="F114" s="37" t="s">
        <v>0</v>
      </c>
      <c r="G114" s="37"/>
      <c r="H114" s="38">
        <f t="shared" ref="H114:J117" si="16">H115</f>
        <v>138480</v>
      </c>
      <c r="I114" s="38">
        <f t="shared" si="16"/>
        <v>152110</v>
      </c>
      <c r="J114" s="38">
        <f t="shared" si="16"/>
        <v>166160</v>
      </c>
    </row>
    <row r="115" spans="1:10" ht="37.5">
      <c r="A115" s="46" t="s">
        <v>81</v>
      </c>
      <c r="B115" s="33">
        <v>805</v>
      </c>
      <c r="C115" s="34" t="s">
        <v>53</v>
      </c>
      <c r="D115" s="37" t="s">
        <v>7</v>
      </c>
      <c r="E115" s="36" t="s">
        <v>51</v>
      </c>
      <c r="F115" s="37" t="s">
        <v>0</v>
      </c>
      <c r="G115" s="37"/>
      <c r="H115" s="38">
        <f t="shared" si="16"/>
        <v>138480</v>
      </c>
      <c r="I115" s="38">
        <f t="shared" si="16"/>
        <v>152110</v>
      </c>
      <c r="J115" s="38">
        <f t="shared" si="16"/>
        <v>166160</v>
      </c>
    </row>
    <row r="116" spans="1:10" ht="98.25" customHeight="1">
      <c r="A116" s="60" t="s">
        <v>201</v>
      </c>
      <c r="B116" s="61">
        <v>805</v>
      </c>
      <c r="C116" s="54" t="s">
        <v>8</v>
      </c>
      <c r="D116" s="55" t="s">
        <v>7</v>
      </c>
      <c r="E116" s="57" t="s">
        <v>16</v>
      </c>
      <c r="F116" s="55" t="s">
        <v>0</v>
      </c>
      <c r="G116" s="55"/>
      <c r="H116" s="58">
        <f t="shared" si="16"/>
        <v>138480</v>
      </c>
      <c r="I116" s="58">
        <f t="shared" si="16"/>
        <v>152110</v>
      </c>
      <c r="J116" s="58">
        <f t="shared" si="16"/>
        <v>166160</v>
      </c>
    </row>
    <row r="117" spans="1:10" ht="112.5">
      <c r="A117" s="29" t="s">
        <v>57</v>
      </c>
      <c r="B117" s="13">
        <v>805</v>
      </c>
      <c r="C117" s="14" t="s">
        <v>8</v>
      </c>
      <c r="D117" s="12" t="s">
        <v>7</v>
      </c>
      <c r="E117" s="3" t="s">
        <v>16</v>
      </c>
      <c r="F117" s="12" t="s">
        <v>54</v>
      </c>
      <c r="G117" s="12"/>
      <c r="H117" s="4">
        <f t="shared" si="16"/>
        <v>138480</v>
      </c>
      <c r="I117" s="4">
        <f t="shared" si="16"/>
        <v>152110</v>
      </c>
      <c r="J117" s="4">
        <f t="shared" si="16"/>
        <v>166160</v>
      </c>
    </row>
    <row r="118" spans="1:10" ht="37.5">
      <c r="A118" s="29" t="s">
        <v>180</v>
      </c>
      <c r="B118" s="13">
        <v>805</v>
      </c>
      <c r="C118" s="14" t="s">
        <v>8</v>
      </c>
      <c r="D118" s="12" t="s">
        <v>7</v>
      </c>
      <c r="E118" s="3" t="s">
        <v>16</v>
      </c>
      <c r="F118" s="12" t="s">
        <v>55</v>
      </c>
      <c r="G118" s="12"/>
      <c r="H118" s="4">
        <f>H119+H120</f>
        <v>138480</v>
      </c>
      <c r="I118" s="4">
        <f>I119+I120</f>
        <v>152110</v>
      </c>
      <c r="J118" s="4">
        <f>J119+J120</f>
        <v>166160</v>
      </c>
    </row>
    <row r="119" spans="1:10" ht="37.5">
      <c r="A119" s="20" t="s">
        <v>181</v>
      </c>
      <c r="B119" s="13">
        <v>805</v>
      </c>
      <c r="C119" s="14" t="s">
        <v>8</v>
      </c>
      <c r="D119" s="12" t="s">
        <v>7</v>
      </c>
      <c r="E119" s="3" t="s">
        <v>16</v>
      </c>
      <c r="F119" s="12" t="s">
        <v>17</v>
      </c>
      <c r="G119" s="14"/>
      <c r="H119" s="4">
        <v>106640</v>
      </c>
      <c r="I119" s="4">
        <v>117000</v>
      </c>
      <c r="J119" s="4">
        <v>126500</v>
      </c>
    </row>
    <row r="120" spans="1:10" ht="75">
      <c r="A120" s="20" t="s">
        <v>19</v>
      </c>
      <c r="B120" s="13">
        <v>805</v>
      </c>
      <c r="C120" s="14" t="s">
        <v>8</v>
      </c>
      <c r="D120" s="12" t="s">
        <v>7</v>
      </c>
      <c r="E120" s="3" t="s">
        <v>16</v>
      </c>
      <c r="F120" s="12" t="s">
        <v>18</v>
      </c>
      <c r="G120" s="14"/>
      <c r="H120" s="4">
        <v>31840</v>
      </c>
      <c r="I120" s="4">
        <v>35110</v>
      </c>
      <c r="J120" s="4">
        <v>39660</v>
      </c>
    </row>
    <row r="121" spans="1:10" ht="56.25">
      <c r="A121" s="46" t="s">
        <v>82</v>
      </c>
      <c r="B121" s="34" t="s">
        <v>10</v>
      </c>
      <c r="C121" s="34" t="s">
        <v>7</v>
      </c>
      <c r="D121" s="37" t="s">
        <v>1</v>
      </c>
      <c r="E121" s="36" t="s">
        <v>51</v>
      </c>
      <c r="F121" s="37" t="s">
        <v>0</v>
      </c>
      <c r="G121" s="37"/>
      <c r="H121" s="38">
        <f t="shared" ref="H121:J125" si="17">H122</f>
        <v>166000</v>
      </c>
      <c r="I121" s="38">
        <f t="shared" si="17"/>
        <v>15000</v>
      </c>
      <c r="J121" s="38">
        <f t="shared" si="17"/>
        <v>5000</v>
      </c>
    </row>
    <row r="122" spans="1:10" ht="75">
      <c r="A122" s="46" t="s">
        <v>189</v>
      </c>
      <c r="B122" s="33">
        <v>805</v>
      </c>
      <c r="C122" s="34" t="s">
        <v>7</v>
      </c>
      <c r="D122" s="37" t="s">
        <v>9</v>
      </c>
      <c r="E122" s="36" t="s">
        <v>51</v>
      </c>
      <c r="F122" s="37" t="s">
        <v>0</v>
      </c>
      <c r="G122" s="37"/>
      <c r="H122" s="38">
        <f t="shared" si="17"/>
        <v>166000</v>
      </c>
      <c r="I122" s="38">
        <f t="shared" si="17"/>
        <v>15000</v>
      </c>
      <c r="J122" s="38">
        <f t="shared" si="17"/>
        <v>5000</v>
      </c>
    </row>
    <row r="123" spans="1:10" ht="37.5">
      <c r="A123" s="60" t="s">
        <v>155</v>
      </c>
      <c r="B123" s="61">
        <v>805</v>
      </c>
      <c r="C123" s="54" t="s">
        <v>7</v>
      </c>
      <c r="D123" s="55" t="s">
        <v>9</v>
      </c>
      <c r="E123" s="55" t="s">
        <v>13</v>
      </c>
      <c r="F123" s="55" t="s">
        <v>0</v>
      </c>
      <c r="G123" s="55"/>
      <c r="H123" s="58">
        <f t="shared" si="17"/>
        <v>166000</v>
      </c>
      <c r="I123" s="58">
        <f t="shared" si="17"/>
        <v>15000</v>
      </c>
      <c r="J123" s="58">
        <f t="shared" si="17"/>
        <v>5000</v>
      </c>
    </row>
    <row r="124" spans="1:10" ht="56.25">
      <c r="A124" s="31" t="s">
        <v>59</v>
      </c>
      <c r="B124" s="14" t="s">
        <v>10</v>
      </c>
      <c r="C124" s="14" t="s">
        <v>7</v>
      </c>
      <c r="D124" s="12" t="s">
        <v>9</v>
      </c>
      <c r="E124" s="12" t="s">
        <v>13</v>
      </c>
      <c r="F124" s="12" t="s">
        <v>58</v>
      </c>
      <c r="G124" s="12"/>
      <c r="H124" s="4">
        <f t="shared" si="17"/>
        <v>166000</v>
      </c>
      <c r="I124" s="4">
        <f t="shared" si="17"/>
        <v>15000</v>
      </c>
      <c r="J124" s="4">
        <f t="shared" si="17"/>
        <v>5000</v>
      </c>
    </row>
    <row r="125" spans="1:10" ht="56.25">
      <c r="A125" s="20" t="s">
        <v>199</v>
      </c>
      <c r="B125" s="14" t="s">
        <v>10</v>
      </c>
      <c r="C125" s="14" t="s">
        <v>7</v>
      </c>
      <c r="D125" s="12" t="s">
        <v>9</v>
      </c>
      <c r="E125" s="12" t="s">
        <v>13</v>
      </c>
      <c r="F125" s="12" t="s">
        <v>60</v>
      </c>
      <c r="G125" s="12"/>
      <c r="H125" s="4">
        <f t="shared" si="17"/>
        <v>166000</v>
      </c>
      <c r="I125" s="4">
        <f t="shared" si="17"/>
        <v>15000</v>
      </c>
      <c r="J125" s="4">
        <f t="shared" si="17"/>
        <v>5000</v>
      </c>
    </row>
    <row r="126" spans="1:10">
      <c r="A126" s="17" t="s">
        <v>154</v>
      </c>
      <c r="B126" s="14" t="s">
        <v>10</v>
      </c>
      <c r="C126" s="14" t="s">
        <v>7</v>
      </c>
      <c r="D126" s="12" t="s">
        <v>9</v>
      </c>
      <c r="E126" s="12" t="s">
        <v>13</v>
      </c>
      <c r="F126" s="12" t="s">
        <v>20</v>
      </c>
      <c r="G126" s="12"/>
      <c r="H126" s="4">
        <f>H127+H128</f>
        <v>166000</v>
      </c>
      <c r="I126" s="4">
        <f>I127+I128</f>
        <v>15000</v>
      </c>
      <c r="J126" s="4">
        <f>J127+J128</f>
        <v>5000</v>
      </c>
    </row>
    <row r="127" spans="1:10">
      <c r="A127" s="17" t="s">
        <v>75</v>
      </c>
      <c r="B127" s="13">
        <v>805</v>
      </c>
      <c r="C127" s="14" t="s">
        <v>7</v>
      </c>
      <c r="D127" s="12" t="s">
        <v>9</v>
      </c>
      <c r="E127" s="12" t="s">
        <v>13</v>
      </c>
      <c r="F127" s="12" t="s">
        <v>20</v>
      </c>
      <c r="G127" s="12" t="s">
        <v>64</v>
      </c>
      <c r="H127" s="4">
        <v>162600</v>
      </c>
      <c r="I127" s="4">
        <v>15000</v>
      </c>
      <c r="J127" s="4">
        <v>5000</v>
      </c>
    </row>
    <row r="128" spans="1:10">
      <c r="A128" s="17" t="s">
        <v>76</v>
      </c>
      <c r="B128" s="13">
        <v>805</v>
      </c>
      <c r="C128" s="14" t="s">
        <v>7</v>
      </c>
      <c r="D128" s="12" t="s">
        <v>9</v>
      </c>
      <c r="E128" s="12" t="s">
        <v>13</v>
      </c>
      <c r="F128" s="12" t="s">
        <v>20</v>
      </c>
      <c r="G128" s="12" t="s">
        <v>65</v>
      </c>
      <c r="H128" s="4">
        <v>3400</v>
      </c>
      <c r="I128" s="4">
        <v>0</v>
      </c>
      <c r="J128" s="4">
        <v>0</v>
      </c>
    </row>
    <row r="129" spans="1:10">
      <c r="A129" s="46" t="s">
        <v>109</v>
      </c>
      <c r="B129" s="34" t="s">
        <v>10</v>
      </c>
      <c r="C129" s="34" t="s">
        <v>4</v>
      </c>
      <c r="D129" s="37" t="s">
        <v>1</v>
      </c>
      <c r="E129" s="36" t="s">
        <v>51</v>
      </c>
      <c r="F129" s="37" t="s">
        <v>0</v>
      </c>
      <c r="G129" s="37"/>
      <c r="H129" s="38">
        <f>H130+H136</f>
        <v>1191527</v>
      </c>
      <c r="I129" s="38">
        <f>I130+I136</f>
        <v>1025329</v>
      </c>
      <c r="J129" s="38">
        <f>J130+J136</f>
        <v>1025329</v>
      </c>
    </row>
    <row r="130" spans="1:10" ht="42.75" customHeight="1">
      <c r="A130" s="46" t="s">
        <v>145</v>
      </c>
      <c r="B130" s="34" t="s">
        <v>10</v>
      </c>
      <c r="C130" s="34" t="s">
        <v>4</v>
      </c>
      <c r="D130" s="37" t="s">
        <v>144</v>
      </c>
      <c r="E130" s="36" t="s">
        <v>51</v>
      </c>
      <c r="F130" s="37" t="s">
        <v>0</v>
      </c>
      <c r="G130" s="37"/>
      <c r="H130" s="38">
        <f>H131</f>
        <v>1190527</v>
      </c>
      <c r="I130" s="38">
        <f>I131</f>
        <v>1024329</v>
      </c>
      <c r="J130" s="38">
        <f>J131</f>
        <v>1024329</v>
      </c>
    </row>
    <row r="131" spans="1:10" ht="150">
      <c r="A131" s="60" t="s">
        <v>190</v>
      </c>
      <c r="B131" s="54" t="s">
        <v>10</v>
      </c>
      <c r="C131" s="54" t="s">
        <v>4</v>
      </c>
      <c r="D131" s="55" t="s">
        <v>144</v>
      </c>
      <c r="E131" s="57" t="s">
        <v>169</v>
      </c>
      <c r="F131" s="55" t="s">
        <v>0</v>
      </c>
      <c r="G131" s="55"/>
      <c r="H131" s="58">
        <f t="shared" ref="H131:J134" si="18">H132</f>
        <v>1190527</v>
      </c>
      <c r="I131" s="58">
        <f t="shared" si="18"/>
        <v>1024329</v>
      </c>
      <c r="J131" s="58">
        <f t="shared" si="18"/>
        <v>1024329</v>
      </c>
    </row>
    <row r="132" spans="1:10" ht="56.25">
      <c r="A132" s="31" t="s">
        <v>59</v>
      </c>
      <c r="B132" s="14" t="s">
        <v>10</v>
      </c>
      <c r="C132" s="14" t="s">
        <v>4</v>
      </c>
      <c r="D132" s="12" t="s">
        <v>144</v>
      </c>
      <c r="E132" s="3" t="s">
        <v>169</v>
      </c>
      <c r="F132" s="12" t="s">
        <v>58</v>
      </c>
      <c r="G132" s="12"/>
      <c r="H132" s="4">
        <f t="shared" si="18"/>
        <v>1190527</v>
      </c>
      <c r="I132" s="4">
        <f t="shared" si="18"/>
        <v>1024329</v>
      </c>
      <c r="J132" s="4">
        <f t="shared" si="18"/>
        <v>1024329</v>
      </c>
    </row>
    <row r="133" spans="1:10" ht="56.25">
      <c r="A133" s="20" t="s">
        <v>196</v>
      </c>
      <c r="B133" s="14" t="s">
        <v>10</v>
      </c>
      <c r="C133" s="14" t="s">
        <v>4</v>
      </c>
      <c r="D133" s="12" t="s">
        <v>144</v>
      </c>
      <c r="E133" s="3" t="s">
        <v>169</v>
      </c>
      <c r="F133" s="12" t="s">
        <v>60</v>
      </c>
      <c r="G133" s="12"/>
      <c r="H133" s="4">
        <f t="shared" si="18"/>
        <v>1190527</v>
      </c>
      <c r="I133" s="4">
        <f t="shared" si="18"/>
        <v>1024329</v>
      </c>
      <c r="J133" s="4">
        <f t="shared" si="18"/>
        <v>1024329</v>
      </c>
    </row>
    <row r="134" spans="1:10">
      <c r="A134" s="17" t="s">
        <v>154</v>
      </c>
      <c r="B134" s="14" t="s">
        <v>10</v>
      </c>
      <c r="C134" s="14" t="s">
        <v>4</v>
      </c>
      <c r="D134" s="12" t="s">
        <v>144</v>
      </c>
      <c r="E134" s="3" t="s">
        <v>169</v>
      </c>
      <c r="F134" s="12" t="s">
        <v>20</v>
      </c>
      <c r="G134" s="12"/>
      <c r="H134" s="4">
        <f t="shared" si="18"/>
        <v>1190527</v>
      </c>
      <c r="I134" s="4">
        <f t="shared" si="18"/>
        <v>1024329</v>
      </c>
      <c r="J134" s="4">
        <f t="shared" si="18"/>
        <v>1024329</v>
      </c>
    </row>
    <row r="135" spans="1:10" ht="41.25" customHeight="1">
      <c r="A135" s="17" t="s">
        <v>75</v>
      </c>
      <c r="B135" s="14" t="s">
        <v>10</v>
      </c>
      <c r="C135" s="14" t="s">
        <v>4</v>
      </c>
      <c r="D135" s="12" t="s">
        <v>144</v>
      </c>
      <c r="E135" s="3" t="s">
        <v>169</v>
      </c>
      <c r="F135" s="12" t="s">
        <v>20</v>
      </c>
      <c r="G135" s="12" t="s">
        <v>64</v>
      </c>
      <c r="H135" s="4">
        <v>1190527</v>
      </c>
      <c r="I135" s="4">
        <v>1024329</v>
      </c>
      <c r="J135" s="4">
        <v>1024329</v>
      </c>
    </row>
    <row r="136" spans="1:10" ht="37.5">
      <c r="A136" s="46" t="s">
        <v>191</v>
      </c>
      <c r="B136" s="34" t="s">
        <v>10</v>
      </c>
      <c r="C136" s="34" t="s">
        <v>4</v>
      </c>
      <c r="D136" s="37" t="s">
        <v>6</v>
      </c>
      <c r="E136" s="36" t="s">
        <v>51</v>
      </c>
      <c r="F136" s="37" t="s">
        <v>0</v>
      </c>
      <c r="G136" s="37"/>
      <c r="H136" s="38">
        <f t="shared" ref="H136:J140" si="19">H137</f>
        <v>1000</v>
      </c>
      <c r="I136" s="38">
        <f t="shared" si="19"/>
        <v>1000</v>
      </c>
      <c r="J136" s="38">
        <f t="shared" si="19"/>
        <v>1000</v>
      </c>
    </row>
    <row r="137" spans="1:10" ht="37.5">
      <c r="A137" s="60" t="s">
        <v>192</v>
      </c>
      <c r="B137" s="54" t="s">
        <v>10</v>
      </c>
      <c r="C137" s="54" t="s">
        <v>4</v>
      </c>
      <c r="D137" s="55" t="s">
        <v>6</v>
      </c>
      <c r="E137" s="57" t="s">
        <v>151</v>
      </c>
      <c r="F137" s="55" t="s">
        <v>0</v>
      </c>
      <c r="G137" s="55"/>
      <c r="H137" s="58">
        <f t="shared" si="19"/>
        <v>1000</v>
      </c>
      <c r="I137" s="58">
        <f t="shared" si="19"/>
        <v>1000</v>
      </c>
      <c r="J137" s="58">
        <f t="shared" si="19"/>
        <v>1000</v>
      </c>
    </row>
    <row r="138" spans="1:10" ht="56.25">
      <c r="A138" s="31" t="s">
        <v>59</v>
      </c>
      <c r="B138" s="14" t="s">
        <v>10</v>
      </c>
      <c r="C138" s="14" t="s">
        <v>4</v>
      </c>
      <c r="D138" s="12" t="s">
        <v>6</v>
      </c>
      <c r="E138" s="3" t="s">
        <v>151</v>
      </c>
      <c r="F138" s="12" t="s">
        <v>58</v>
      </c>
      <c r="G138" s="12"/>
      <c r="H138" s="4">
        <f t="shared" si="19"/>
        <v>1000</v>
      </c>
      <c r="I138" s="4">
        <f t="shared" si="19"/>
        <v>1000</v>
      </c>
      <c r="J138" s="4">
        <f t="shared" si="19"/>
        <v>1000</v>
      </c>
    </row>
    <row r="139" spans="1:10" ht="56.25">
      <c r="A139" s="20" t="s">
        <v>183</v>
      </c>
      <c r="B139" s="14" t="s">
        <v>10</v>
      </c>
      <c r="C139" s="14" t="s">
        <v>4</v>
      </c>
      <c r="D139" s="12" t="s">
        <v>6</v>
      </c>
      <c r="E139" s="3" t="s">
        <v>151</v>
      </c>
      <c r="F139" s="12" t="s">
        <v>60</v>
      </c>
      <c r="G139" s="12"/>
      <c r="H139" s="4">
        <f t="shared" si="19"/>
        <v>1000</v>
      </c>
      <c r="I139" s="4">
        <f t="shared" si="19"/>
        <v>1000</v>
      </c>
      <c r="J139" s="4">
        <f t="shared" si="19"/>
        <v>1000</v>
      </c>
    </row>
    <row r="140" spans="1:10" ht="45.75" customHeight="1">
      <c r="A140" s="17" t="s">
        <v>154</v>
      </c>
      <c r="B140" s="14" t="s">
        <v>10</v>
      </c>
      <c r="C140" s="14" t="s">
        <v>4</v>
      </c>
      <c r="D140" s="12" t="s">
        <v>6</v>
      </c>
      <c r="E140" s="3" t="s">
        <v>151</v>
      </c>
      <c r="F140" s="12" t="s">
        <v>20</v>
      </c>
      <c r="G140" s="12"/>
      <c r="H140" s="4">
        <f t="shared" si="19"/>
        <v>1000</v>
      </c>
      <c r="I140" s="4">
        <f t="shared" si="19"/>
        <v>1000</v>
      </c>
      <c r="J140" s="4">
        <f t="shared" si="19"/>
        <v>1000</v>
      </c>
    </row>
    <row r="141" spans="1:10">
      <c r="A141" s="17" t="s">
        <v>76</v>
      </c>
      <c r="B141" s="14" t="s">
        <v>10</v>
      </c>
      <c r="C141" s="14" t="s">
        <v>4</v>
      </c>
      <c r="D141" s="12" t="s">
        <v>6</v>
      </c>
      <c r="E141" s="3" t="s">
        <v>151</v>
      </c>
      <c r="F141" s="12" t="s">
        <v>20</v>
      </c>
      <c r="G141" s="12" t="s">
        <v>65</v>
      </c>
      <c r="H141" s="4">
        <v>1000</v>
      </c>
      <c r="I141" s="4">
        <v>1000</v>
      </c>
      <c r="J141" s="4">
        <v>1000</v>
      </c>
    </row>
    <row r="142" spans="1:10" ht="37.5">
      <c r="A142" s="46" t="s">
        <v>84</v>
      </c>
      <c r="B142" s="34" t="s">
        <v>10</v>
      </c>
      <c r="C142" s="34" t="s">
        <v>5</v>
      </c>
      <c r="D142" s="37" t="s">
        <v>1</v>
      </c>
      <c r="E142" s="37" t="s">
        <v>51</v>
      </c>
      <c r="F142" s="37" t="s">
        <v>0</v>
      </c>
      <c r="G142" s="37"/>
      <c r="H142" s="38">
        <f>H143+H156</f>
        <v>875586.48</v>
      </c>
      <c r="I142" s="38">
        <f>I143+I156</f>
        <v>451141.63</v>
      </c>
      <c r="J142" s="38">
        <f>J143+J156</f>
        <v>355141.63</v>
      </c>
    </row>
    <row r="143" spans="1:10">
      <c r="A143" s="46" t="s">
        <v>106</v>
      </c>
      <c r="B143" s="34" t="s">
        <v>10</v>
      </c>
      <c r="C143" s="34" t="s">
        <v>5</v>
      </c>
      <c r="D143" s="37" t="s">
        <v>8</v>
      </c>
      <c r="E143" s="37" t="s">
        <v>51</v>
      </c>
      <c r="F143" s="37" t="s">
        <v>108</v>
      </c>
      <c r="G143" s="37"/>
      <c r="H143" s="38">
        <f>H144+H151</f>
        <v>119638.85</v>
      </c>
      <c r="I143" s="38">
        <f>I144+I151</f>
        <v>11194</v>
      </c>
      <c r="J143" s="38">
        <f>J144+J151</f>
        <v>11194</v>
      </c>
    </row>
    <row r="144" spans="1:10" ht="56.25">
      <c r="A144" s="60" t="s">
        <v>156</v>
      </c>
      <c r="B144" s="54" t="s">
        <v>10</v>
      </c>
      <c r="C144" s="54" t="s">
        <v>5</v>
      </c>
      <c r="D144" s="55" t="s">
        <v>8</v>
      </c>
      <c r="E144" s="55" t="s">
        <v>107</v>
      </c>
      <c r="F144" s="55" t="s">
        <v>0</v>
      </c>
      <c r="G144" s="55"/>
      <c r="H144" s="58">
        <f>H145</f>
        <v>108444.85</v>
      </c>
      <c r="I144" s="58">
        <f t="shared" ref="I144:J146" si="20">I145</f>
        <v>0</v>
      </c>
      <c r="J144" s="58">
        <f t="shared" si="20"/>
        <v>0</v>
      </c>
    </row>
    <row r="145" spans="1:10" ht="56.25">
      <c r="A145" s="31" t="s">
        <v>59</v>
      </c>
      <c r="B145" s="14" t="s">
        <v>10</v>
      </c>
      <c r="C145" s="14" t="s">
        <v>5</v>
      </c>
      <c r="D145" s="12" t="s">
        <v>8</v>
      </c>
      <c r="E145" s="12" t="s">
        <v>107</v>
      </c>
      <c r="F145" s="12" t="s">
        <v>58</v>
      </c>
      <c r="G145" s="12"/>
      <c r="H145" s="4">
        <f>H146</f>
        <v>108444.85</v>
      </c>
      <c r="I145" s="4">
        <f t="shared" si="20"/>
        <v>0</v>
      </c>
      <c r="J145" s="4">
        <f t="shared" si="20"/>
        <v>0</v>
      </c>
    </row>
    <row r="146" spans="1:10" ht="56.25">
      <c r="A146" s="20" t="s">
        <v>183</v>
      </c>
      <c r="B146" s="14" t="s">
        <v>10</v>
      </c>
      <c r="C146" s="14" t="s">
        <v>5</v>
      </c>
      <c r="D146" s="12" t="s">
        <v>8</v>
      </c>
      <c r="E146" s="12" t="s">
        <v>107</v>
      </c>
      <c r="F146" s="12" t="s">
        <v>60</v>
      </c>
      <c r="G146" s="12"/>
      <c r="H146" s="4">
        <f>H147</f>
        <v>108444.85</v>
      </c>
      <c r="I146" s="4">
        <f t="shared" si="20"/>
        <v>0</v>
      </c>
      <c r="J146" s="4">
        <f t="shared" si="20"/>
        <v>0</v>
      </c>
    </row>
    <row r="147" spans="1:10">
      <c r="A147" s="17" t="s">
        <v>154</v>
      </c>
      <c r="B147" s="14" t="s">
        <v>10</v>
      </c>
      <c r="C147" s="14" t="s">
        <v>5</v>
      </c>
      <c r="D147" s="12" t="s">
        <v>8</v>
      </c>
      <c r="E147" s="12" t="s">
        <v>107</v>
      </c>
      <c r="F147" s="12" t="s">
        <v>20</v>
      </c>
      <c r="G147" s="12"/>
      <c r="H147" s="4">
        <f>SUM(H148:H150)</f>
        <v>108444.85</v>
      </c>
      <c r="I147" s="4">
        <f>SUM(I150:I150)</f>
        <v>0</v>
      </c>
      <c r="J147" s="4">
        <f>J150</f>
        <v>0</v>
      </c>
    </row>
    <row r="148" spans="1:10">
      <c r="A148" s="17" t="s">
        <v>75</v>
      </c>
      <c r="B148" s="14" t="s">
        <v>10</v>
      </c>
      <c r="C148" s="14" t="s">
        <v>5</v>
      </c>
      <c r="D148" s="12" t="s">
        <v>8</v>
      </c>
      <c r="E148" s="12" t="s">
        <v>107</v>
      </c>
      <c r="F148" s="12" t="s">
        <v>20</v>
      </c>
      <c r="G148" s="12" t="s">
        <v>64</v>
      </c>
      <c r="H148" s="4">
        <v>41244.85</v>
      </c>
      <c r="I148" s="4">
        <v>0</v>
      </c>
      <c r="J148" s="4">
        <v>0</v>
      </c>
    </row>
    <row r="149" spans="1:10">
      <c r="A149" s="17" t="s">
        <v>142</v>
      </c>
      <c r="B149" s="14" t="s">
        <v>10</v>
      </c>
      <c r="C149" s="14" t="s">
        <v>5</v>
      </c>
      <c r="D149" s="12" t="s">
        <v>8</v>
      </c>
      <c r="E149" s="12" t="s">
        <v>107</v>
      </c>
      <c r="F149" s="12" t="s">
        <v>20</v>
      </c>
      <c r="G149" s="12" t="s">
        <v>143</v>
      </c>
      <c r="H149" s="4">
        <v>37500</v>
      </c>
      <c r="I149" s="4">
        <v>0</v>
      </c>
      <c r="J149" s="4">
        <v>0</v>
      </c>
    </row>
    <row r="150" spans="1:10" ht="37.5">
      <c r="A150" s="18" t="s">
        <v>77</v>
      </c>
      <c r="B150" s="14" t="s">
        <v>10</v>
      </c>
      <c r="C150" s="14" t="s">
        <v>5</v>
      </c>
      <c r="D150" s="12" t="s">
        <v>8</v>
      </c>
      <c r="E150" s="12" t="s">
        <v>107</v>
      </c>
      <c r="F150" s="12" t="s">
        <v>20</v>
      </c>
      <c r="G150" s="12" t="s">
        <v>66</v>
      </c>
      <c r="H150" s="4">
        <v>29700</v>
      </c>
      <c r="I150" s="4">
        <v>0</v>
      </c>
      <c r="J150" s="4">
        <v>0</v>
      </c>
    </row>
    <row r="151" spans="1:10" ht="75">
      <c r="A151" s="60" t="s">
        <v>157</v>
      </c>
      <c r="B151" s="54" t="s">
        <v>10</v>
      </c>
      <c r="C151" s="54" t="s">
        <v>5</v>
      </c>
      <c r="D151" s="55" t="s">
        <v>8</v>
      </c>
      <c r="E151" s="55" t="s">
        <v>146</v>
      </c>
      <c r="F151" s="55" t="s">
        <v>0</v>
      </c>
      <c r="G151" s="55"/>
      <c r="H151" s="58">
        <f t="shared" ref="H151:J153" si="21">H152</f>
        <v>11194</v>
      </c>
      <c r="I151" s="58">
        <f t="shared" si="21"/>
        <v>11194</v>
      </c>
      <c r="J151" s="58">
        <f t="shared" si="21"/>
        <v>11194</v>
      </c>
    </row>
    <row r="152" spans="1:10" ht="56.25">
      <c r="A152" s="31" t="s">
        <v>59</v>
      </c>
      <c r="B152" s="14" t="s">
        <v>10</v>
      </c>
      <c r="C152" s="14" t="s">
        <v>5</v>
      </c>
      <c r="D152" s="12" t="s">
        <v>8</v>
      </c>
      <c r="E152" s="12" t="s">
        <v>146</v>
      </c>
      <c r="F152" s="12" t="s">
        <v>58</v>
      </c>
      <c r="G152" s="12"/>
      <c r="H152" s="4">
        <f t="shared" si="21"/>
        <v>11194</v>
      </c>
      <c r="I152" s="4">
        <f t="shared" si="21"/>
        <v>11194</v>
      </c>
      <c r="J152" s="4">
        <f t="shared" si="21"/>
        <v>11194</v>
      </c>
    </row>
    <row r="153" spans="1:10" ht="56.25">
      <c r="A153" s="20" t="s">
        <v>183</v>
      </c>
      <c r="B153" s="14" t="s">
        <v>10</v>
      </c>
      <c r="C153" s="14" t="s">
        <v>5</v>
      </c>
      <c r="D153" s="12" t="s">
        <v>8</v>
      </c>
      <c r="E153" s="12" t="s">
        <v>146</v>
      </c>
      <c r="F153" s="12" t="s">
        <v>60</v>
      </c>
      <c r="G153" s="12"/>
      <c r="H153" s="4">
        <f t="shared" si="21"/>
        <v>11194</v>
      </c>
      <c r="I153" s="4">
        <f t="shared" si="21"/>
        <v>11194</v>
      </c>
      <c r="J153" s="4">
        <f t="shared" si="21"/>
        <v>11194</v>
      </c>
    </row>
    <row r="154" spans="1:10">
      <c r="A154" s="17" t="s">
        <v>154</v>
      </c>
      <c r="B154" s="14" t="s">
        <v>10</v>
      </c>
      <c r="C154" s="14" t="s">
        <v>5</v>
      </c>
      <c r="D154" s="12" t="s">
        <v>8</v>
      </c>
      <c r="E154" s="12" t="s">
        <v>146</v>
      </c>
      <c r="F154" s="12" t="s">
        <v>20</v>
      </c>
      <c r="G154" s="12"/>
      <c r="H154" s="4">
        <f>SUM(H155:H155)</f>
        <v>11194</v>
      </c>
      <c r="I154" s="4">
        <f>SUM(I155:I155)</f>
        <v>11194</v>
      </c>
      <c r="J154" s="4">
        <f>J155</f>
        <v>11194</v>
      </c>
    </row>
    <row r="155" spans="1:10" ht="41.25" customHeight="1">
      <c r="A155" s="17" t="s">
        <v>75</v>
      </c>
      <c r="B155" s="14" t="s">
        <v>10</v>
      </c>
      <c r="C155" s="14" t="s">
        <v>5</v>
      </c>
      <c r="D155" s="12" t="s">
        <v>8</v>
      </c>
      <c r="E155" s="12" t="s">
        <v>146</v>
      </c>
      <c r="F155" s="12" t="s">
        <v>20</v>
      </c>
      <c r="G155" s="12" t="s">
        <v>64</v>
      </c>
      <c r="H155" s="4">
        <v>11194</v>
      </c>
      <c r="I155" s="4">
        <v>11194</v>
      </c>
      <c r="J155" s="4">
        <v>11194</v>
      </c>
    </row>
    <row r="156" spans="1:10">
      <c r="A156" s="46" t="s">
        <v>85</v>
      </c>
      <c r="B156" s="34" t="s">
        <v>10</v>
      </c>
      <c r="C156" s="34" t="s">
        <v>5</v>
      </c>
      <c r="D156" s="37" t="s">
        <v>7</v>
      </c>
      <c r="E156" s="37" t="s">
        <v>51</v>
      </c>
      <c r="F156" s="37" t="s">
        <v>0</v>
      </c>
      <c r="G156" s="37"/>
      <c r="H156" s="38">
        <f>H157+H166+H171+H178</f>
        <v>755947.63</v>
      </c>
      <c r="I156" s="38">
        <f>I157+I166+I171+I178</f>
        <v>439947.63</v>
      </c>
      <c r="J156" s="38">
        <f>J157+J166+J171+J178</f>
        <v>343947.63</v>
      </c>
    </row>
    <row r="157" spans="1:10">
      <c r="A157" s="60" t="s">
        <v>168</v>
      </c>
      <c r="B157" s="54" t="s">
        <v>10</v>
      </c>
      <c r="C157" s="54" t="s">
        <v>5</v>
      </c>
      <c r="D157" s="55" t="s">
        <v>7</v>
      </c>
      <c r="E157" s="55" t="s">
        <v>14</v>
      </c>
      <c r="F157" s="55" t="s">
        <v>0</v>
      </c>
      <c r="G157" s="55"/>
      <c r="H157" s="58">
        <f t="shared" ref="H157:J158" si="22">H158</f>
        <v>476000</v>
      </c>
      <c r="I157" s="58">
        <f t="shared" si="22"/>
        <v>270000</v>
      </c>
      <c r="J157" s="58">
        <f t="shared" si="22"/>
        <v>179000</v>
      </c>
    </row>
    <row r="158" spans="1:10" ht="56.25">
      <c r="A158" s="31" t="s">
        <v>59</v>
      </c>
      <c r="B158" s="14" t="s">
        <v>10</v>
      </c>
      <c r="C158" s="14" t="s">
        <v>5</v>
      </c>
      <c r="D158" s="12" t="s">
        <v>7</v>
      </c>
      <c r="E158" s="12" t="s">
        <v>14</v>
      </c>
      <c r="F158" s="12" t="s">
        <v>58</v>
      </c>
      <c r="G158" s="12"/>
      <c r="H158" s="4">
        <f t="shared" si="22"/>
        <v>476000</v>
      </c>
      <c r="I158" s="4">
        <f t="shared" si="22"/>
        <v>270000</v>
      </c>
      <c r="J158" s="4">
        <f t="shared" si="22"/>
        <v>179000</v>
      </c>
    </row>
    <row r="159" spans="1:10" ht="56.25">
      <c r="A159" s="20" t="s">
        <v>183</v>
      </c>
      <c r="B159" s="14" t="s">
        <v>10</v>
      </c>
      <c r="C159" s="14" t="s">
        <v>5</v>
      </c>
      <c r="D159" s="12" t="s">
        <v>7</v>
      </c>
      <c r="E159" s="12" t="s">
        <v>14</v>
      </c>
      <c r="F159" s="12" t="s">
        <v>60</v>
      </c>
      <c r="G159" s="12"/>
      <c r="H159" s="4">
        <f>H160+H164</f>
        <v>476000</v>
      </c>
      <c r="I159" s="4">
        <f>I160+I164</f>
        <v>270000</v>
      </c>
      <c r="J159" s="4">
        <f>J160+J164</f>
        <v>179000</v>
      </c>
    </row>
    <row r="160" spans="1:10">
      <c r="A160" s="17" t="s">
        <v>154</v>
      </c>
      <c r="B160" s="14" t="s">
        <v>10</v>
      </c>
      <c r="C160" s="14" t="s">
        <v>5</v>
      </c>
      <c r="D160" s="12" t="s">
        <v>7</v>
      </c>
      <c r="E160" s="12" t="s">
        <v>14</v>
      </c>
      <c r="F160" s="12" t="s">
        <v>20</v>
      </c>
      <c r="G160" s="12"/>
      <c r="H160" s="4">
        <f>H161+H162+H163</f>
        <v>236000</v>
      </c>
      <c r="I160" s="4">
        <f>I161+I162+I163</f>
        <v>26000</v>
      </c>
      <c r="J160" s="4">
        <f>J161+J162+J163</f>
        <v>0</v>
      </c>
    </row>
    <row r="161" spans="1:10">
      <c r="A161" s="17" t="s">
        <v>75</v>
      </c>
      <c r="B161" s="14" t="s">
        <v>10</v>
      </c>
      <c r="C161" s="14" t="s">
        <v>5</v>
      </c>
      <c r="D161" s="12" t="s">
        <v>7</v>
      </c>
      <c r="E161" s="12" t="s">
        <v>14</v>
      </c>
      <c r="F161" s="12" t="s">
        <v>20</v>
      </c>
      <c r="G161" s="12" t="s">
        <v>64</v>
      </c>
      <c r="H161" s="4">
        <v>171000</v>
      </c>
      <c r="I161" s="4">
        <v>20000</v>
      </c>
      <c r="J161" s="4">
        <v>0</v>
      </c>
    </row>
    <row r="162" spans="1:10">
      <c r="A162" s="17" t="s">
        <v>76</v>
      </c>
      <c r="B162" s="14" t="s">
        <v>10</v>
      </c>
      <c r="C162" s="14" t="s">
        <v>5</v>
      </c>
      <c r="D162" s="12" t="s">
        <v>7</v>
      </c>
      <c r="E162" s="12" t="s">
        <v>14</v>
      </c>
      <c r="F162" s="12" t="s">
        <v>20</v>
      </c>
      <c r="G162" s="12" t="s">
        <v>65</v>
      </c>
      <c r="H162" s="4">
        <v>35000</v>
      </c>
      <c r="I162" s="4">
        <v>0</v>
      </c>
      <c r="J162" s="4">
        <v>0</v>
      </c>
    </row>
    <row r="163" spans="1:10" ht="37.5">
      <c r="A163" s="18" t="s">
        <v>77</v>
      </c>
      <c r="B163" s="14" t="s">
        <v>10</v>
      </c>
      <c r="C163" s="14" t="s">
        <v>5</v>
      </c>
      <c r="D163" s="12" t="s">
        <v>7</v>
      </c>
      <c r="E163" s="12" t="s">
        <v>14</v>
      </c>
      <c r="F163" s="12" t="s">
        <v>20</v>
      </c>
      <c r="G163" s="12" t="s">
        <v>66</v>
      </c>
      <c r="H163" s="4">
        <v>30000</v>
      </c>
      <c r="I163" s="4">
        <v>6000</v>
      </c>
      <c r="J163" s="4">
        <v>0</v>
      </c>
    </row>
    <row r="164" spans="1:10" ht="26.25" customHeight="1">
      <c r="A164" s="18" t="s">
        <v>148</v>
      </c>
      <c r="B164" s="14" t="s">
        <v>10</v>
      </c>
      <c r="C164" s="14" t="s">
        <v>5</v>
      </c>
      <c r="D164" s="12" t="s">
        <v>7</v>
      </c>
      <c r="E164" s="12" t="s">
        <v>14</v>
      </c>
      <c r="F164" s="12" t="s">
        <v>147</v>
      </c>
      <c r="G164" s="12"/>
      <c r="H164" s="4">
        <f>H165</f>
        <v>240000</v>
      </c>
      <c r="I164" s="4">
        <f>I165</f>
        <v>244000</v>
      </c>
      <c r="J164" s="4">
        <f>J165</f>
        <v>179000</v>
      </c>
    </row>
    <row r="165" spans="1:10">
      <c r="A165" s="17" t="s">
        <v>74</v>
      </c>
      <c r="B165" s="14" t="s">
        <v>10</v>
      </c>
      <c r="C165" s="14" t="s">
        <v>5</v>
      </c>
      <c r="D165" s="12" t="s">
        <v>7</v>
      </c>
      <c r="E165" s="12" t="s">
        <v>14</v>
      </c>
      <c r="F165" s="12" t="s">
        <v>147</v>
      </c>
      <c r="G165" s="12" t="s">
        <v>63</v>
      </c>
      <c r="H165" s="4">
        <v>240000</v>
      </c>
      <c r="I165" s="4">
        <v>244000</v>
      </c>
      <c r="J165" s="4">
        <v>179000</v>
      </c>
    </row>
    <row r="166" spans="1:10">
      <c r="A166" s="60" t="s">
        <v>167</v>
      </c>
      <c r="B166" s="54" t="s">
        <v>10</v>
      </c>
      <c r="C166" s="54" t="s">
        <v>5</v>
      </c>
      <c r="D166" s="55" t="s">
        <v>7</v>
      </c>
      <c r="E166" s="55" t="s">
        <v>116</v>
      </c>
      <c r="F166" s="55" t="s">
        <v>0</v>
      </c>
      <c r="G166" s="55"/>
      <c r="H166" s="58">
        <f t="shared" ref="H166:J168" si="23">H167</f>
        <v>5000</v>
      </c>
      <c r="I166" s="58">
        <f t="shared" si="23"/>
        <v>5000</v>
      </c>
      <c r="J166" s="58">
        <f t="shared" si="23"/>
        <v>0</v>
      </c>
    </row>
    <row r="167" spans="1:10" ht="56.25">
      <c r="A167" s="31" t="s">
        <v>59</v>
      </c>
      <c r="B167" s="14" t="s">
        <v>10</v>
      </c>
      <c r="C167" s="14" t="s">
        <v>5</v>
      </c>
      <c r="D167" s="12" t="s">
        <v>7</v>
      </c>
      <c r="E167" s="12" t="s">
        <v>116</v>
      </c>
      <c r="F167" s="12" t="s">
        <v>58</v>
      </c>
      <c r="G167" s="12"/>
      <c r="H167" s="4">
        <f t="shared" si="23"/>
        <v>5000</v>
      </c>
      <c r="I167" s="4">
        <f t="shared" si="23"/>
        <v>5000</v>
      </c>
      <c r="J167" s="4">
        <f t="shared" si="23"/>
        <v>0</v>
      </c>
    </row>
    <row r="168" spans="1:10" ht="56.25">
      <c r="A168" s="20" t="s">
        <v>183</v>
      </c>
      <c r="B168" s="14" t="s">
        <v>10</v>
      </c>
      <c r="C168" s="14" t="s">
        <v>5</v>
      </c>
      <c r="D168" s="12" t="s">
        <v>7</v>
      </c>
      <c r="E168" s="12" t="s">
        <v>116</v>
      </c>
      <c r="F168" s="12" t="s">
        <v>60</v>
      </c>
      <c r="G168" s="12"/>
      <c r="H168" s="4">
        <f t="shared" si="23"/>
        <v>5000</v>
      </c>
      <c r="I168" s="4">
        <f t="shared" si="23"/>
        <v>5000</v>
      </c>
      <c r="J168" s="4">
        <f t="shared" si="23"/>
        <v>0</v>
      </c>
    </row>
    <row r="169" spans="1:10" ht="43.5" customHeight="1">
      <c r="A169" s="17" t="s">
        <v>154</v>
      </c>
      <c r="B169" s="14" t="s">
        <v>10</v>
      </c>
      <c r="C169" s="14" t="s">
        <v>5</v>
      </c>
      <c r="D169" s="12" t="s">
        <v>7</v>
      </c>
      <c r="E169" s="12" t="s">
        <v>116</v>
      </c>
      <c r="F169" s="12" t="s">
        <v>20</v>
      </c>
      <c r="G169" s="12"/>
      <c r="H169" s="4">
        <f>SUM(H170:H170)</f>
        <v>5000</v>
      </c>
      <c r="I169" s="4">
        <f>SUM(I170:I170)</f>
        <v>5000</v>
      </c>
      <c r="J169" s="4">
        <f>SUM(J170:J170)</f>
        <v>0</v>
      </c>
    </row>
    <row r="170" spans="1:10" ht="37.5">
      <c r="A170" s="18" t="s">
        <v>77</v>
      </c>
      <c r="B170" s="14" t="s">
        <v>10</v>
      </c>
      <c r="C170" s="14" t="s">
        <v>5</v>
      </c>
      <c r="D170" s="12" t="s">
        <v>7</v>
      </c>
      <c r="E170" s="12" t="s">
        <v>116</v>
      </c>
      <c r="F170" s="12" t="s">
        <v>20</v>
      </c>
      <c r="G170" s="12" t="s">
        <v>66</v>
      </c>
      <c r="H170" s="4">
        <v>5000</v>
      </c>
      <c r="I170" s="4">
        <v>5000</v>
      </c>
      <c r="J170" s="4">
        <v>0</v>
      </c>
    </row>
    <row r="171" spans="1:10" ht="37.5">
      <c r="A171" s="60" t="s">
        <v>149</v>
      </c>
      <c r="B171" s="54" t="s">
        <v>10</v>
      </c>
      <c r="C171" s="54" t="s">
        <v>5</v>
      </c>
      <c r="D171" s="55" t="s">
        <v>7</v>
      </c>
      <c r="E171" s="55" t="s">
        <v>150</v>
      </c>
      <c r="F171" s="55" t="s">
        <v>0</v>
      </c>
      <c r="G171" s="55"/>
      <c r="H171" s="58">
        <f t="shared" ref="H171:J173" si="24">H172</f>
        <v>110000</v>
      </c>
      <c r="I171" s="58">
        <f t="shared" si="24"/>
        <v>0</v>
      </c>
      <c r="J171" s="58">
        <f t="shared" si="24"/>
        <v>0</v>
      </c>
    </row>
    <row r="172" spans="1:10" ht="56.25">
      <c r="A172" s="31" t="s">
        <v>59</v>
      </c>
      <c r="B172" s="14" t="s">
        <v>10</v>
      </c>
      <c r="C172" s="14" t="s">
        <v>5</v>
      </c>
      <c r="D172" s="12" t="s">
        <v>7</v>
      </c>
      <c r="E172" s="12" t="s">
        <v>150</v>
      </c>
      <c r="F172" s="12" t="s">
        <v>58</v>
      </c>
      <c r="G172" s="12"/>
      <c r="H172" s="4">
        <f t="shared" si="24"/>
        <v>110000</v>
      </c>
      <c r="I172" s="4">
        <f t="shared" si="24"/>
        <v>0</v>
      </c>
      <c r="J172" s="4">
        <f t="shared" si="24"/>
        <v>0</v>
      </c>
    </row>
    <row r="173" spans="1:10" ht="56.25">
      <c r="A173" s="20" t="s">
        <v>183</v>
      </c>
      <c r="B173" s="14" t="s">
        <v>10</v>
      </c>
      <c r="C173" s="14" t="s">
        <v>5</v>
      </c>
      <c r="D173" s="12" t="s">
        <v>7</v>
      </c>
      <c r="E173" s="12" t="s">
        <v>150</v>
      </c>
      <c r="F173" s="12" t="s">
        <v>60</v>
      </c>
      <c r="G173" s="12"/>
      <c r="H173" s="4">
        <f t="shared" si="24"/>
        <v>110000</v>
      </c>
      <c r="I173" s="4">
        <f t="shared" si="24"/>
        <v>0</v>
      </c>
      <c r="J173" s="4">
        <f t="shared" si="24"/>
        <v>0</v>
      </c>
    </row>
    <row r="174" spans="1:10">
      <c r="A174" s="17" t="s">
        <v>154</v>
      </c>
      <c r="B174" s="14" t="s">
        <v>10</v>
      </c>
      <c r="C174" s="14" t="s">
        <v>5</v>
      </c>
      <c r="D174" s="12" t="s">
        <v>7</v>
      </c>
      <c r="E174" s="12" t="s">
        <v>150</v>
      </c>
      <c r="F174" s="12" t="s">
        <v>20</v>
      </c>
      <c r="G174" s="12"/>
      <c r="H174" s="4">
        <f>SUM(H175:H177)</f>
        <v>110000</v>
      </c>
      <c r="I174" s="4">
        <f>I177</f>
        <v>0</v>
      </c>
      <c r="J174" s="4">
        <f>J177</f>
        <v>0</v>
      </c>
    </row>
    <row r="175" spans="1:10">
      <c r="A175" s="17" t="s">
        <v>75</v>
      </c>
      <c r="B175" s="14" t="s">
        <v>10</v>
      </c>
      <c r="C175" s="14" t="s">
        <v>5</v>
      </c>
      <c r="D175" s="12" t="s">
        <v>7</v>
      </c>
      <c r="E175" s="12" t="s">
        <v>150</v>
      </c>
      <c r="F175" s="12" t="s">
        <v>20</v>
      </c>
      <c r="G175" s="12" t="s">
        <v>64</v>
      </c>
      <c r="H175" s="4">
        <v>80000</v>
      </c>
      <c r="I175" s="4">
        <v>0</v>
      </c>
      <c r="J175" s="4">
        <v>0</v>
      </c>
    </row>
    <row r="176" spans="1:10">
      <c r="A176" s="17" t="s">
        <v>142</v>
      </c>
      <c r="B176" s="14" t="s">
        <v>10</v>
      </c>
      <c r="C176" s="14" t="s">
        <v>5</v>
      </c>
      <c r="D176" s="12" t="s">
        <v>7</v>
      </c>
      <c r="E176" s="12" t="s">
        <v>150</v>
      </c>
      <c r="F176" s="12" t="s">
        <v>20</v>
      </c>
      <c r="G176" s="12" t="s">
        <v>143</v>
      </c>
      <c r="H176" s="4">
        <v>17000</v>
      </c>
      <c r="I176" s="4">
        <v>0</v>
      </c>
      <c r="J176" s="4">
        <v>0</v>
      </c>
    </row>
    <row r="177" spans="1:10" ht="37.5">
      <c r="A177" s="18" t="s">
        <v>77</v>
      </c>
      <c r="B177" s="14" t="s">
        <v>10</v>
      </c>
      <c r="C177" s="14" t="s">
        <v>5</v>
      </c>
      <c r="D177" s="12" t="s">
        <v>7</v>
      </c>
      <c r="E177" s="12" t="s">
        <v>150</v>
      </c>
      <c r="F177" s="12" t="s">
        <v>20</v>
      </c>
      <c r="G177" s="12" t="s">
        <v>66</v>
      </c>
      <c r="H177" s="4">
        <v>13000</v>
      </c>
      <c r="I177" s="4">
        <v>0</v>
      </c>
      <c r="J177" s="4">
        <v>0</v>
      </c>
    </row>
    <row r="178" spans="1:10" ht="75">
      <c r="A178" s="60" t="s">
        <v>158</v>
      </c>
      <c r="B178" s="54" t="s">
        <v>10</v>
      </c>
      <c r="C178" s="54" t="s">
        <v>5</v>
      </c>
      <c r="D178" s="55" t="s">
        <v>7</v>
      </c>
      <c r="E178" s="55" t="s">
        <v>170</v>
      </c>
      <c r="F178" s="55" t="s">
        <v>0</v>
      </c>
      <c r="G178" s="55"/>
      <c r="H178" s="58">
        <f t="shared" ref="H178:J180" si="25">H179</f>
        <v>164947.63</v>
      </c>
      <c r="I178" s="58">
        <f t="shared" si="25"/>
        <v>164947.63</v>
      </c>
      <c r="J178" s="58">
        <f t="shared" si="25"/>
        <v>164947.63</v>
      </c>
    </row>
    <row r="179" spans="1:10" ht="56.25">
      <c r="A179" s="31" t="s">
        <v>59</v>
      </c>
      <c r="B179" s="14" t="s">
        <v>10</v>
      </c>
      <c r="C179" s="14" t="s">
        <v>5</v>
      </c>
      <c r="D179" s="12" t="s">
        <v>7</v>
      </c>
      <c r="E179" s="12" t="s">
        <v>170</v>
      </c>
      <c r="F179" s="12" t="s">
        <v>58</v>
      </c>
      <c r="G179" s="12"/>
      <c r="H179" s="4">
        <f t="shared" si="25"/>
        <v>164947.63</v>
      </c>
      <c r="I179" s="4">
        <f t="shared" si="25"/>
        <v>164947.63</v>
      </c>
      <c r="J179" s="4">
        <f t="shared" si="25"/>
        <v>164947.63</v>
      </c>
    </row>
    <row r="180" spans="1:10" ht="56.25">
      <c r="A180" s="20" t="s">
        <v>183</v>
      </c>
      <c r="B180" s="14" t="s">
        <v>10</v>
      </c>
      <c r="C180" s="14" t="s">
        <v>5</v>
      </c>
      <c r="D180" s="12" t="s">
        <v>7</v>
      </c>
      <c r="E180" s="12" t="s">
        <v>170</v>
      </c>
      <c r="F180" s="12" t="s">
        <v>60</v>
      </c>
      <c r="G180" s="12"/>
      <c r="H180" s="4">
        <f t="shared" si="25"/>
        <v>164947.63</v>
      </c>
      <c r="I180" s="4">
        <f t="shared" si="25"/>
        <v>164947.63</v>
      </c>
      <c r="J180" s="4">
        <f t="shared" si="25"/>
        <v>164947.63</v>
      </c>
    </row>
    <row r="181" spans="1:10">
      <c r="A181" s="17" t="s">
        <v>154</v>
      </c>
      <c r="B181" s="14" t="s">
        <v>10</v>
      </c>
      <c r="C181" s="14" t="s">
        <v>5</v>
      </c>
      <c r="D181" s="12" t="s">
        <v>7</v>
      </c>
      <c r="E181" s="12" t="s">
        <v>170</v>
      </c>
      <c r="F181" s="12" t="s">
        <v>20</v>
      </c>
      <c r="G181" s="12"/>
      <c r="H181" s="4">
        <f>SUM(H182:H182)</f>
        <v>164947.63</v>
      </c>
      <c r="I181" s="4">
        <f>SUM(I182:I182)</f>
        <v>164947.63</v>
      </c>
      <c r="J181" s="4">
        <f>SUM(J182:J182)</f>
        <v>164947.63</v>
      </c>
    </row>
    <row r="182" spans="1:10">
      <c r="A182" s="17" t="s">
        <v>75</v>
      </c>
      <c r="B182" s="14" t="s">
        <v>10</v>
      </c>
      <c r="C182" s="14" t="s">
        <v>5</v>
      </c>
      <c r="D182" s="12" t="s">
        <v>7</v>
      </c>
      <c r="E182" s="12" t="s">
        <v>170</v>
      </c>
      <c r="F182" s="12" t="s">
        <v>20</v>
      </c>
      <c r="G182" s="12" t="s">
        <v>64</v>
      </c>
      <c r="H182" s="4">
        <v>164947.63</v>
      </c>
      <c r="I182" s="4">
        <v>164947.63</v>
      </c>
      <c r="J182" s="4">
        <v>164947.63</v>
      </c>
    </row>
    <row r="183" spans="1:10">
      <c r="A183" s="46" t="s">
        <v>87</v>
      </c>
      <c r="B183" s="34" t="s">
        <v>10</v>
      </c>
      <c r="C183" s="34" t="s">
        <v>50</v>
      </c>
      <c r="D183" s="37" t="s">
        <v>1</v>
      </c>
      <c r="E183" s="37" t="s">
        <v>51</v>
      </c>
      <c r="F183" s="37" t="s">
        <v>0</v>
      </c>
      <c r="G183" s="37"/>
      <c r="H183" s="38">
        <f t="shared" ref="H183:J188" si="26">H184</f>
        <v>1000</v>
      </c>
      <c r="I183" s="38">
        <f t="shared" si="26"/>
        <v>1000</v>
      </c>
      <c r="J183" s="38">
        <f t="shared" si="26"/>
        <v>1000</v>
      </c>
    </row>
    <row r="184" spans="1:10">
      <c r="A184" s="46" t="s">
        <v>88</v>
      </c>
      <c r="B184" s="34" t="s">
        <v>10</v>
      </c>
      <c r="C184" s="34" t="s">
        <v>50</v>
      </c>
      <c r="D184" s="37" t="s">
        <v>50</v>
      </c>
      <c r="E184" s="37" t="s">
        <v>51</v>
      </c>
      <c r="F184" s="37" t="s">
        <v>0</v>
      </c>
      <c r="G184" s="37"/>
      <c r="H184" s="38">
        <f t="shared" si="26"/>
        <v>1000</v>
      </c>
      <c r="I184" s="38">
        <f t="shared" si="26"/>
        <v>1000</v>
      </c>
      <c r="J184" s="38">
        <f t="shared" si="26"/>
        <v>1000</v>
      </c>
    </row>
    <row r="185" spans="1:10" ht="56.25">
      <c r="A185" s="60" t="s">
        <v>159</v>
      </c>
      <c r="B185" s="54" t="s">
        <v>10</v>
      </c>
      <c r="C185" s="54" t="s">
        <v>86</v>
      </c>
      <c r="D185" s="55" t="s">
        <v>50</v>
      </c>
      <c r="E185" s="55" t="s">
        <v>152</v>
      </c>
      <c r="F185" s="55" t="s">
        <v>0</v>
      </c>
      <c r="G185" s="55"/>
      <c r="H185" s="58">
        <f t="shared" si="26"/>
        <v>1000</v>
      </c>
      <c r="I185" s="58">
        <f t="shared" si="26"/>
        <v>1000</v>
      </c>
      <c r="J185" s="58">
        <f t="shared" si="26"/>
        <v>1000</v>
      </c>
    </row>
    <row r="186" spans="1:10" ht="56.25">
      <c r="A186" s="31" t="s">
        <v>59</v>
      </c>
      <c r="B186" s="14" t="s">
        <v>10</v>
      </c>
      <c r="C186" s="14" t="s">
        <v>86</v>
      </c>
      <c r="D186" s="12" t="s">
        <v>50</v>
      </c>
      <c r="E186" s="12" t="s">
        <v>152</v>
      </c>
      <c r="F186" s="12" t="s">
        <v>58</v>
      </c>
      <c r="G186" s="12"/>
      <c r="H186" s="4">
        <f t="shared" si="26"/>
        <v>1000</v>
      </c>
      <c r="I186" s="4">
        <f t="shared" si="26"/>
        <v>1000</v>
      </c>
      <c r="J186" s="4">
        <f t="shared" si="26"/>
        <v>1000</v>
      </c>
    </row>
    <row r="187" spans="1:10" ht="56.25">
      <c r="A187" s="20" t="s">
        <v>183</v>
      </c>
      <c r="B187" s="14" t="s">
        <v>10</v>
      </c>
      <c r="C187" s="14" t="s">
        <v>86</v>
      </c>
      <c r="D187" s="12" t="s">
        <v>50</v>
      </c>
      <c r="E187" s="12" t="s">
        <v>152</v>
      </c>
      <c r="F187" s="12" t="s">
        <v>60</v>
      </c>
      <c r="G187" s="12"/>
      <c r="H187" s="4">
        <f t="shared" si="26"/>
        <v>1000</v>
      </c>
      <c r="I187" s="4">
        <f t="shared" si="26"/>
        <v>1000</v>
      </c>
      <c r="J187" s="4">
        <f t="shared" si="26"/>
        <v>1000</v>
      </c>
    </row>
    <row r="188" spans="1:10">
      <c r="A188" s="17" t="s">
        <v>154</v>
      </c>
      <c r="B188" s="14" t="s">
        <v>10</v>
      </c>
      <c r="C188" s="14" t="s">
        <v>86</v>
      </c>
      <c r="D188" s="12" t="s">
        <v>50</v>
      </c>
      <c r="E188" s="12" t="s">
        <v>152</v>
      </c>
      <c r="F188" s="12" t="s">
        <v>20</v>
      </c>
      <c r="G188" s="12"/>
      <c r="H188" s="4">
        <f t="shared" si="26"/>
        <v>1000</v>
      </c>
      <c r="I188" s="4">
        <f t="shared" si="26"/>
        <v>1000</v>
      </c>
      <c r="J188" s="4">
        <f t="shared" si="26"/>
        <v>1000</v>
      </c>
    </row>
    <row r="189" spans="1:10" ht="26.25" customHeight="1">
      <c r="A189" s="17" t="s">
        <v>78</v>
      </c>
      <c r="B189" s="14" t="s">
        <v>10</v>
      </c>
      <c r="C189" s="14" t="s">
        <v>86</v>
      </c>
      <c r="D189" s="12" t="s">
        <v>50</v>
      </c>
      <c r="E189" s="12" t="s">
        <v>152</v>
      </c>
      <c r="F189" s="12" t="s">
        <v>20</v>
      </c>
      <c r="G189" s="12" t="s">
        <v>69</v>
      </c>
      <c r="H189" s="4">
        <v>1000</v>
      </c>
      <c r="I189" s="4">
        <v>1000</v>
      </c>
      <c r="J189" s="4">
        <v>1000</v>
      </c>
    </row>
    <row r="190" spans="1:10" ht="33" customHeight="1">
      <c r="A190" s="32" t="s">
        <v>89</v>
      </c>
      <c r="B190" s="34" t="s">
        <v>10</v>
      </c>
      <c r="C190" s="34" t="s">
        <v>11</v>
      </c>
      <c r="D190" s="6" t="s">
        <v>1</v>
      </c>
      <c r="E190" s="34" t="s">
        <v>51</v>
      </c>
      <c r="F190" s="34" t="s">
        <v>0</v>
      </c>
      <c r="G190" s="34"/>
      <c r="H190" s="38">
        <f t="shared" ref="H190:J190" si="27">H191</f>
        <v>1832362.3</v>
      </c>
      <c r="I190" s="38">
        <f t="shared" si="27"/>
        <v>949000</v>
      </c>
      <c r="J190" s="38">
        <f t="shared" si="27"/>
        <v>461797</v>
      </c>
    </row>
    <row r="191" spans="1:10">
      <c r="A191" s="32" t="s">
        <v>90</v>
      </c>
      <c r="B191" s="34" t="s">
        <v>10</v>
      </c>
      <c r="C191" s="37" t="s">
        <v>11</v>
      </c>
      <c r="D191" s="6" t="s">
        <v>3</v>
      </c>
      <c r="E191" s="36" t="s">
        <v>51</v>
      </c>
      <c r="F191" s="37" t="s">
        <v>0</v>
      </c>
      <c r="G191" s="37"/>
      <c r="H191" s="38">
        <f>H192+H211</f>
        <v>1832362.3</v>
      </c>
      <c r="I191" s="38">
        <f>I192+I211</f>
        <v>949000</v>
      </c>
      <c r="J191" s="38">
        <f>J192+J211</f>
        <v>461797</v>
      </c>
    </row>
    <row r="192" spans="1:10" ht="75">
      <c r="A192" s="59" t="s">
        <v>193</v>
      </c>
      <c r="B192" s="54" t="s">
        <v>10</v>
      </c>
      <c r="C192" s="55" t="s">
        <v>11</v>
      </c>
      <c r="D192" s="56" t="s">
        <v>3</v>
      </c>
      <c r="E192" s="57" t="s">
        <v>15</v>
      </c>
      <c r="F192" s="55" t="s">
        <v>0</v>
      </c>
      <c r="G192" s="55"/>
      <c r="H192" s="58">
        <f>H193+H197+H207</f>
        <v>1427712.3</v>
      </c>
      <c r="I192" s="58">
        <f>I193+I197+I207</f>
        <v>949000</v>
      </c>
      <c r="J192" s="58">
        <f>J193+J197+J207</f>
        <v>461797</v>
      </c>
    </row>
    <row r="193" spans="1:10" ht="112.5">
      <c r="A193" s="47" t="s">
        <v>57</v>
      </c>
      <c r="B193" s="14" t="s">
        <v>10</v>
      </c>
      <c r="C193" s="12" t="s">
        <v>11</v>
      </c>
      <c r="D193" s="8" t="s">
        <v>3</v>
      </c>
      <c r="E193" s="3" t="s">
        <v>15</v>
      </c>
      <c r="F193" s="12" t="s">
        <v>54</v>
      </c>
      <c r="G193" s="12"/>
      <c r="H193" s="4">
        <f>H194</f>
        <v>934212.3</v>
      </c>
      <c r="I193" s="4">
        <f>I194</f>
        <v>600000</v>
      </c>
      <c r="J193" s="4">
        <f>J194</f>
        <v>361797</v>
      </c>
    </row>
    <row r="194" spans="1:10" ht="37.5">
      <c r="A194" s="48" t="s">
        <v>92</v>
      </c>
      <c r="B194" s="14" t="s">
        <v>10</v>
      </c>
      <c r="C194" s="12" t="s">
        <v>11</v>
      </c>
      <c r="D194" s="8" t="s">
        <v>3</v>
      </c>
      <c r="E194" s="3" t="s">
        <v>15</v>
      </c>
      <c r="F194" s="12" t="s">
        <v>91</v>
      </c>
      <c r="G194" s="12"/>
      <c r="H194" s="4">
        <f>H195+H196</f>
        <v>934212.3</v>
      </c>
      <c r="I194" s="4">
        <f>I195+I196</f>
        <v>600000</v>
      </c>
      <c r="J194" s="4">
        <f>J195+J196</f>
        <v>361797</v>
      </c>
    </row>
    <row r="195" spans="1:10">
      <c r="A195" s="47" t="s">
        <v>140</v>
      </c>
      <c r="B195" s="14" t="s">
        <v>10</v>
      </c>
      <c r="C195" s="12" t="s">
        <v>11</v>
      </c>
      <c r="D195" s="8" t="s">
        <v>3</v>
      </c>
      <c r="E195" s="3" t="s">
        <v>15</v>
      </c>
      <c r="F195" s="12" t="s">
        <v>24</v>
      </c>
      <c r="G195" s="12"/>
      <c r="H195" s="4">
        <v>715475</v>
      </c>
      <c r="I195" s="4">
        <v>460000</v>
      </c>
      <c r="J195" s="4">
        <v>278000</v>
      </c>
    </row>
    <row r="196" spans="1:10" ht="75">
      <c r="A196" s="47" t="s">
        <v>141</v>
      </c>
      <c r="B196" s="14" t="s">
        <v>10</v>
      </c>
      <c r="C196" s="12" t="s">
        <v>11</v>
      </c>
      <c r="D196" s="8" t="s">
        <v>3</v>
      </c>
      <c r="E196" s="3" t="s">
        <v>15</v>
      </c>
      <c r="F196" s="12" t="s">
        <v>23</v>
      </c>
      <c r="G196" s="12"/>
      <c r="H196" s="4">
        <v>218737.3</v>
      </c>
      <c r="I196" s="4">
        <v>140000</v>
      </c>
      <c r="J196" s="4">
        <v>83797</v>
      </c>
    </row>
    <row r="197" spans="1:10" ht="56.25">
      <c r="A197" s="31" t="s">
        <v>59</v>
      </c>
      <c r="B197" s="14" t="s">
        <v>10</v>
      </c>
      <c r="C197" s="12" t="s">
        <v>11</v>
      </c>
      <c r="D197" s="8" t="s">
        <v>3</v>
      </c>
      <c r="E197" s="3" t="s">
        <v>15</v>
      </c>
      <c r="F197" s="12" t="s">
        <v>58</v>
      </c>
      <c r="G197" s="12"/>
      <c r="H197" s="4">
        <f t="shared" ref="H197:J197" si="28">H198</f>
        <v>493000</v>
      </c>
      <c r="I197" s="4">
        <f t="shared" si="28"/>
        <v>348000</v>
      </c>
      <c r="J197" s="4">
        <f t="shared" si="28"/>
        <v>100000</v>
      </c>
    </row>
    <row r="198" spans="1:10" ht="56.25">
      <c r="A198" s="20" t="s">
        <v>183</v>
      </c>
      <c r="B198" s="14" t="s">
        <v>10</v>
      </c>
      <c r="C198" s="12" t="s">
        <v>11</v>
      </c>
      <c r="D198" s="8" t="s">
        <v>3</v>
      </c>
      <c r="E198" s="3" t="s">
        <v>15</v>
      </c>
      <c r="F198" s="12" t="s">
        <v>60</v>
      </c>
      <c r="G198" s="12"/>
      <c r="H198" s="4">
        <f>H199+H206</f>
        <v>493000</v>
      </c>
      <c r="I198" s="4">
        <f>I199+I206</f>
        <v>348000</v>
      </c>
      <c r="J198" s="4">
        <f>J199+J206</f>
        <v>100000</v>
      </c>
    </row>
    <row r="199" spans="1:10">
      <c r="A199" s="17" t="s">
        <v>154</v>
      </c>
      <c r="B199" s="14" t="s">
        <v>10</v>
      </c>
      <c r="C199" s="12" t="s">
        <v>11</v>
      </c>
      <c r="D199" s="8" t="s">
        <v>3</v>
      </c>
      <c r="E199" s="3" t="s">
        <v>15</v>
      </c>
      <c r="F199" s="12" t="s">
        <v>20</v>
      </c>
      <c r="G199" s="12"/>
      <c r="H199" s="4">
        <f>SUM(H200:H204)</f>
        <v>290000</v>
      </c>
      <c r="I199" s="4">
        <f>SUM(I200:I204)</f>
        <v>210000</v>
      </c>
      <c r="J199" s="4">
        <f>SUM(J200:J204)</f>
        <v>50000</v>
      </c>
    </row>
    <row r="200" spans="1:10">
      <c r="A200" s="17" t="s">
        <v>72</v>
      </c>
      <c r="B200" s="13">
        <v>805</v>
      </c>
      <c r="C200" s="12" t="s">
        <v>11</v>
      </c>
      <c r="D200" s="8" t="s">
        <v>3</v>
      </c>
      <c r="E200" s="3" t="s">
        <v>15</v>
      </c>
      <c r="F200" s="12" t="s">
        <v>20</v>
      </c>
      <c r="G200" s="12" t="s">
        <v>61</v>
      </c>
      <c r="H200" s="4">
        <v>18000</v>
      </c>
      <c r="I200" s="4">
        <v>10000</v>
      </c>
      <c r="J200" s="4">
        <v>10000</v>
      </c>
    </row>
    <row r="201" spans="1:10">
      <c r="A201" s="17" t="s">
        <v>73</v>
      </c>
      <c r="B201" s="13">
        <v>805</v>
      </c>
      <c r="C201" s="12" t="s">
        <v>11</v>
      </c>
      <c r="D201" s="8" t="s">
        <v>3</v>
      </c>
      <c r="E201" s="3" t="s">
        <v>15</v>
      </c>
      <c r="F201" s="12" t="s">
        <v>20</v>
      </c>
      <c r="G201" s="12" t="s">
        <v>62</v>
      </c>
      <c r="H201" s="4">
        <v>10000</v>
      </c>
      <c r="I201" s="4">
        <v>0</v>
      </c>
      <c r="J201" s="4">
        <v>0</v>
      </c>
    </row>
    <row r="202" spans="1:10">
      <c r="A202" s="17" t="s">
        <v>75</v>
      </c>
      <c r="B202" s="13">
        <v>805</v>
      </c>
      <c r="C202" s="12" t="s">
        <v>11</v>
      </c>
      <c r="D202" s="8" t="s">
        <v>3</v>
      </c>
      <c r="E202" s="3" t="s">
        <v>15</v>
      </c>
      <c r="F202" s="12" t="s">
        <v>20</v>
      </c>
      <c r="G202" s="12" t="s">
        <v>64</v>
      </c>
      <c r="H202" s="4">
        <v>200000</v>
      </c>
      <c r="I202" s="4">
        <v>150000</v>
      </c>
      <c r="J202" s="4">
        <v>15000</v>
      </c>
    </row>
    <row r="203" spans="1:10">
      <c r="A203" s="17" t="s">
        <v>76</v>
      </c>
      <c r="B203" s="14" t="s">
        <v>10</v>
      </c>
      <c r="C203" s="12" t="s">
        <v>11</v>
      </c>
      <c r="D203" s="8" t="s">
        <v>3</v>
      </c>
      <c r="E203" s="3" t="s">
        <v>15</v>
      </c>
      <c r="F203" s="14" t="s">
        <v>20</v>
      </c>
      <c r="G203" s="12" t="s">
        <v>65</v>
      </c>
      <c r="H203" s="4">
        <v>12000</v>
      </c>
      <c r="I203" s="4">
        <v>5000</v>
      </c>
      <c r="J203" s="4">
        <v>5000</v>
      </c>
    </row>
    <row r="204" spans="1:10" ht="37.5">
      <c r="A204" s="17" t="s">
        <v>77</v>
      </c>
      <c r="B204" s="13">
        <v>805</v>
      </c>
      <c r="C204" s="12" t="s">
        <v>11</v>
      </c>
      <c r="D204" s="8" t="s">
        <v>3</v>
      </c>
      <c r="E204" s="3" t="s">
        <v>15</v>
      </c>
      <c r="F204" s="14" t="s">
        <v>20</v>
      </c>
      <c r="G204" s="12" t="s">
        <v>66</v>
      </c>
      <c r="H204" s="4">
        <v>50000</v>
      </c>
      <c r="I204" s="4">
        <v>45000</v>
      </c>
      <c r="J204" s="4">
        <v>20000</v>
      </c>
    </row>
    <row r="205" spans="1:10">
      <c r="A205" s="18" t="s">
        <v>148</v>
      </c>
      <c r="B205" s="13">
        <v>805</v>
      </c>
      <c r="C205" s="12" t="s">
        <v>11</v>
      </c>
      <c r="D205" s="8" t="s">
        <v>3</v>
      </c>
      <c r="E205" s="3" t="s">
        <v>15</v>
      </c>
      <c r="F205" s="12" t="s">
        <v>147</v>
      </c>
      <c r="G205" s="12"/>
      <c r="H205" s="4">
        <f>H206</f>
        <v>203000</v>
      </c>
      <c r="I205" s="4">
        <f>I206</f>
        <v>138000</v>
      </c>
      <c r="J205" s="4">
        <f>J206</f>
        <v>50000</v>
      </c>
    </row>
    <row r="206" spans="1:10">
      <c r="A206" s="17" t="s">
        <v>74</v>
      </c>
      <c r="B206" s="13">
        <v>805</v>
      </c>
      <c r="C206" s="12" t="s">
        <v>11</v>
      </c>
      <c r="D206" s="8" t="s">
        <v>3</v>
      </c>
      <c r="E206" s="3" t="s">
        <v>15</v>
      </c>
      <c r="F206" s="12" t="s">
        <v>147</v>
      </c>
      <c r="G206" s="12" t="s">
        <v>63</v>
      </c>
      <c r="H206" s="4">
        <v>203000</v>
      </c>
      <c r="I206" s="4">
        <v>138000</v>
      </c>
      <c r="J206" s="4">
        <v>50000</v>
      </c>
    </row>
    <row r="207" spans="1:10">
      <c r="A207" s="17" t="s">
        <v>70</v>
      </c>
      <c r="B207" s="13">
        <v>805</v>
      </c>
      <c r="C207" s="12" t="s">
        <v>11</v>
      </c>
      <c r="D207" s="8" t="s">
        <v>3</v>
      </c>
      <c r="E207" s="3" t="s">
        <v>15</v>
      </c>
      <c r="F207" s="14" t="s">
        <v>67</v>
      </c>
      <c r="G207" s="12"/>
      <c r="H207" s="4">
        <f t="shared" ref="H207:J209" si="29">H208</f>
        <v>500</v>
      </c>
      <c r="I207" s="4">
        <f t="shared" si="29"/>
        <v>1000</v>
      </c>
      <c r="J207" s="4">
        <f t="shared" si="29"/>
        <v>0</v>
      </c>
    </row>
    <row r="208" spans="1:10" ht="27.75" customHeight="1">
      <c r="A208" s="17" t="s">
        <v>71</v>
      </c>
      <c r="B208" s="13">
        <v>805</v>
      </c>
      <c r="C208" s="12" t="s">
        <v>11</v>
      </c>
      <c r="D208" s="8" t="s">
        <v>3</v>
      </c>
      <c r="E208" s="3" t="s">
        <v>15</v>
      </c>
      <c r="F208" s="14" t="s">
        <v>68</v>
      </c>
      <c r="G208" s="12"/>
      <c r="H208" s="4">
        <f t="shared" si="29"/>
        <v>500</v>
      </c>
      <c r="I208" s="4">
        <f t="shared" si="29"/>
        <v>1000</v>
      </c>
      <c r="J208" s="4">
        <f t="shared" si="29"/>
        <v>0</v>
      </c>
    </row>
    <row r="209" spans="1:10">
      <c r="A209" s="17" t="s">
        <v>22</v>
      </c>
      <c r="B209" s="13">
        <v>805</v>
      </c>
      <c r="C209" s="12" t="s">
        <v>11</v>
      </c>
      <c r="D209" s="8" t="s">
        <v>3</v>
      </c>
      <c r="E209" s="3" t="s">
        <v>15</v>
      </c>
      <c r="F209" s="14" t="s">
        <v>21</v>
      </c>
      <c r="G209" s="12"/>
      <c r="H209" s="4">
        <f t="shared" si="29"/>
        <v>500</v>
      </c>
      <c r="I209" s="4">
        <f t="shared" si="29"/>
        <v>1000</v>
      </c>
      <c r="J209" s="4">
        <f t="shared" si="29"/>
        <v>0</v>
      </c>
    </row>
    <row r="210" spans="1:10">
      <c r="A210" s="17" t="s">
        <v>78</v>
      </c>
      <c r="B210" s="13">
        <v>805</v>
      </c>
      <c r="C210" s="12" t="s">
        <v>11</v>
      </c>
      <c r="D210" s="8" t="s">
        <v>3</v>
      </c>
      <c r="E210" s="3" t="s">
        <v>15</v>
      </c>
      <c r="F210" s="14" t="s">
        <v>21</v>
      </c>
      <c r="G210" s="12" t="s">
        <v>69</v>
      </c>
      <c r="H210" s="4">
        <v>500</v>
      </c>
      <c r="I210" s="4">
        <v>1000</v>
      </c>
      <c r="J210" s="4">
        <v>0</v>
      </c>
    </row>
    <row r="211" spans="1:10" ht="75">
      <c r="A211" s="89" t="s">
        <v>194</v>
      </c>
      <c r="B211" s="54" t="s">
        <v>10</v>
      </c>
      <c r="C211" s="55" t="s">
        <v>11</v>
      </c>
      <c r="D211" s="56" t="s">
        <v>3</v>
      </c>
      <c r="E211" s="57" t="s">
        <v>175</v>
      </c>
      <c r="F211" s="54" t="s">
        <v>0</v>
      </c>
      <c r="G211" s="12"/>
      <c r="H211" s="58">
        <f>H212</f>
        <v>404650</v>
      </c>
      <c r="I211" s="58">
        <f>I212</f>
        <v>0</v>
      </c>
      <c r="J211" s="58">
        <f>J212</f>
        <v>0</v>
      </c>
    </row>
    <row r="212" spans="1:10" ht="56.25">
      <c r="A212" s="90" t="s">
        <v>59</v>
      </c>
      <c r="B212" s="14" t="s">
        <v>10</v>
      </c>
      <c r="C212" s="12" t="s">
        <v>11</v>
      </c>
      <c r="D212" s="8" t="s">
        <v>3</v>
      </c>
      <c r="E212" s="3" t="s">
        <v>175</v>
      </c>
      <c r="F212" s="14" t="s">
        <v>58</v>
      </c>
      <c r="G212" s="12"/>
      <c r="H212" s="4">
        <f t="shared" ref="H212:J214" si="30">H213</f>
        <v>404650</v>
      </c>
      <c r="I212" s="4">
        <f t="shared" si="30"/>
        <v>0</v>
      </c>
      <c r="J212" s="4">
        <f t="shared" si="30"/>
        <v>0</v>
      </c>
    </row>
    <row r="213" spans="1:10" ht="56.25">
      <c r="A213" s="20" t="s">
        <v>183</v>
      </c>
      <c r="B213" s="14" t="s">
        <v>10</v>
      </c>
      <c r="C213" s="12" t="s">
        <v>11</v>
      </c>
      <c r="D213" s="8" t="s">
        <v>3</v>
      </c>
      <c r="E213" s="3" t="s">
        <v>175</v>
      </c>
      <c r="F213" s="14" t="s">
        <v>60</v>
      </c>
      <c r="G213" s="12"/>
      <c r="H213" s="4">
        <f t="shared" si="30"/>
        <v>404650</v>
      </c>
      <c r="I213" s="4">
        <f t="shared" si="30"/>
        <v>0</v>
      </c>
      <c r="J213" s="4">
        <f t="shared" si="30"/>
        <v>0</v>
      </c>
    </row>
    <row r="214" spans="1:10">
      <c r="A214" s="17" t="s">
        <v>154</v>
      </c>
      <c r="B214" s="14" t="s">
        <v>10</v>
      </c>
      <c r="C214" s="12" t="s">
        <v>11</v>
      </c>
      <c r="D214" s="8" t="s">
        <v>3</v>
      </c>
      <c r="E214" s="3" t="s">
        <v>175</v>
      </c>
      <c r="F214" s="12" t="s">
        <v>20</v>
      </c>
      <c r="G214" s="12"/>
      <c r="H214" s="4">
        <f t="shared" si="30"/>
        <v>404650</v>
      </c>
      <c r="I214" s="4">
        <f t="shared" si="30"/>
        <v>0</v>
      </c>
      <c r="J214" s="4">
        <f t="shared" si="30"/>
        <v>0</v>
      </c>
    </row>
    <row r="215" spans="1:10">
      <c r="A215" s="17" t="s">
        <v>142</v>
      </c>
      <c r="B215" s="14" t="s">
        <v>10</v>
      </c>
      <c r="C215" s="12" t="s">
        <v>11</v>
      </c>
      <c r="D215" s="8" t="s">
        <v>3</v>
      </c>
      <c r="E215" s="3" t="s">
        <v>175</v>
      </c>
      <c r="F215" s="14" t="s">
        <v>20</v>
      </c>
      <c r="G215" s="12" t="s">
        <v>143</v>
      </c>
      <c r="H215" s="4">
        <v>404650</v>
      </c>
      <c r="I215" s="4">
        <v>0</v>
      </c>
      <c r="J215" s="4">
        <v>0</v>
      </c>
    </row>
    <row r="216" spans="1:10">
      <c r="A216" s="88" t="s">
        <v>93</v>
      </c>
      <c r="B216" s="34" t="s">
        <v>10</v>
      </c>
      <c r="C216" s="37" t="s">
        <v>94</v>
      </c>
      <c r="D216" s="6" t="s">
        <v>1</v>
      </c>
      <c r="E216" s="36" t="s">
        <v>51</v>
      </c>
      <c r="F216" s="37" t="s">
        <v>0</v>
      </c>
      <c r="G216" s="37"/>
      <c r="H216" s="38">
        <f>H217</f>
        <v>115020</v>
      </c>
      <c r="I216" s="38">
        <f>I217</f>
        <v>115020</v>
      </c>
      <c r="J216" s="38">
        <f>J217</f>
        <v>115020</v>
      </c>
    </row>
    <row r="217" spans="1:10">
      <c r="A217" s="49" t="s">
        <v>95</v>
      </c>
      <c r="B217" s="34" t="s">
        <v>10</v>
      </c>
      <c r="C217" s="37" t="s">
        <v>9</v>
      </c>
      <c r="D217" s="6" t="s">
        <v>3</v>
      </c>
      <c r="E217" s="36" t="s">
        <v>51</v>
      </c>
      <c r="F217" s="37" t="s">
        <v>0</v>
      </c>
      <c r="G217" s="37"/>
      <c r="H217" s="38">
        <f t="shared" ref="H217:J221" si="31">H218</f>
        <v>115020</v>
      </c>
      <c r="I217" s="38">
        <f t="shared" si="31"/>
        <v>115020</v>
      </c>
      <c r="J217" s="38">
        <f t="shared" si="31"/>
        <v>115020</v>
      </c>
    </row>
    <row r="218" spans="1:10" ht="37.5">
      <c r="A218" s="72" t="s">
        <v>195</v>
      </c>
      <c r="B218" s="54" t="s">
        <v>10</v>
      </c>
      <c r="C218" s="55" t="s">
        <v>9</v>
      </c>
      <c r="D218" s="56" t="s">
        <v>3</v>
      </c>
      <c r="E218" s="57" t="s">
        <v>130</v>
      </c>
      <c r="F218" s="55" t="s">
        <v>0</v>
      </c>
      <c r="G218" s="55"/>
      <c r="H218" s="58">
        <f t="shared" si="31"/>
        <v>115020</v>
      </c>
      <c r="I218" s="58">
        <f t="shared" si="31"/>
        <v>115020</v>
      </c>
      <c r="J218" s="58">
        <f t="shared" si="31"/>
        <v>115020</v>
      </c>
    </row>
    <row r="219" spans="1:10" ht="37.5">
      <c r="A219" s="47" t="s">
        <v>98</v>
      </c>
      <c r="B219" s="14" t="s">
        <v>10</v>
      </c>
      <c r="C219" s="12" t="s">
        <v>9</v>
      </c>
      <c r="D219" s="8" t="s">
        <v>3</v>
      </c>
      <c r="E219" s="3" t="s">
        <v>130</v>
      </c>
      <c r="F219" s="12" t="s">
        <v>96</v>
      </c>
      <c r="G219" s="12"/>
      <c r="H219" s="4">
        <f t="shared" si="31"/>
        <v>115020</v>
      </c>
      <c r="I219" s="4">
        <f t="shared" si="31"/>
        <v>115020</v>
      </c>
      <c r="J219" s="4">
        <f t="shared" si="31"/>
        <v>115020</v>
      </c>
    </row>
    <row r="220" spans="1:10" ht="41.25" customHeight="1">
      <c r="A220" s="47" t="s">
        <v>99</v>
      </c>
      <c r="B220" s="14" t="s">
        <v>10</v>
      </c>
      <c r="C220" s="12" t="s">
        <v>9</v>
      </c>
      <c r="D220" s="8" t="s">
        <v>3</v>
      </c>
      <c r="E220" s="3" t="s">
        <v>130</v>
      </c>
      <c r="F220" s="12" t="s">
        <v>97</v>
      </c>
      <c r="G220" s="12"/>
      <c r="H220" s="4">
        <f t="shared" si="31"/>
        <v>115020</v>
      </c>
      <c r="I220" s="4">
        <f t="shared" si="31"/>
        <v>115020</v>
      </c>
      <c r="J220" s="4">
        <f t="shared" si="31"/>
        <v>115020</v>
      </c>
    </row>
    <row r="221" spans="1:10" ht="56.25">
      <c r="A221" s="47" t="s">
        <v>25</v>
      </c>
      <c r="B221" s="14" t="s">
        <v>10</v>
      </c>
      <c r="C221" s="12" t="s">
        <v>9</v>
      </c>
      <c r="D221" s="8" t="s">
        <v>3</v>
      </c>
      <c r="E221" s="3" t="s">
        <v>130</v>
      </c>
      <c r="F221" s="12" t="s">
        <v>26</v>
      </c>
      <c r="G221" s="12"/>
      <c r="H221" s="4">
        <f t="shared" si="31"/>
        <v>115020</v>
      </c>
      <c r="I221" s="4">
        <f t="shared" si="31"/>
        <v>115020</v>
      </c>
      <c r="J221" s="4">
        <f t="shared" si="31"/>
        <v>115020</v>
      </c>
    </row>
    <row r="222" spans="1:10" ht="56.25">
      <c r="A222" s="47" t="s">
        <v>139</v>
      </c>
      <c r="B222" s="14" t="s">
        <v>10</v>
      </c>
      <c r="C222" s="12" t="s">
        <v>9</v>
      </c>
      <c r="D222" s="8" t="s">
        <v>3</v>
      </c>
      <c r="E222" s="3" t="s">
        <v>130</v>
      </c>
      <c r="F222" s="12" t="s">
        <v>26</v>
      </c>
      <c r="G222" s="12" t="s">
        <v>138</v>
      </c>
      <c r="H222" s="4">
        <v>115020</v>
      </c>
      <c r="I222" s="4">
        <v>115020</v>
      </c>
      <c r="J222" s="4">
        <v>115020</v>
      </c>
    </row>
    <row r="225" spans="1:10" ht="18.75" customHeight="1">
      <c r="A225" s="108" t="s">
        <v>42</v>
      </c>
      <c r="B225" s="108"/>
      <c r="C225" s="108"/>
      <c r="D225" s="108"/>
      <c r="E225" s="108"/>
      <c r="F225" s="108"/>
      <c r="G225" s="108"/>
      <c r="H225" s="108"/>
      <c r="I225" s="83"/>
      <c r="J225" s="83"/>
    </row>
    <row r="226" spans="1:10">
      <c r="A226" s="109" t="s">
        <v>48</v>
      </c>
      <c r="B226" s="109"/>
      <c r="C226" s="109"/>
      <c r="D226" s="109"/>
      <c r="E226" s="109"/>
      <c r="F226" s="109"/>
      <c r="G226" s="109"/>
      <c r="H226" s="109"/>
      <c r="I226" s="84"/>
      <c r="J226" s="84"/>
    </row>
    <row r="227" spans="1:10">
      <c r="A227" s="110" t="s">
        <v>34</v>
      </c>
      <c r="B227" s="110"/>
      <c r="C227" s="110"/>
      <c r="D227" s="110"/>
      <c r="E227" s="110"/>
      <c r="F227" s="110"/>
      <c r="G227" s="110"/>
      <c r="H227" s="110"/>
      <c r="I227" s="26"/>
      <c r="J227" s="26"/>
    </row>
    <row r="228" spans="1:10" ht="18.75" customHeight="1">
      <c r="A228" s="97" t="s">
        <v>43</v>
      </c>
      <c r="B228" s="102" t="s">
        <v>44</v>
      </c>
      <c r="C228" s="103"/>
      <c r="D228" s="103"/>
      <c r="E228" s="103"/>
      <c r="F228" s="103"/>
      <c r="G228" s="104"/>
      <c r="H228" s="102" t="s">
        <v>45</v>
      </c>
      <c r="I228" s="103"/>
      <c r="J228" s="104"/>
    </row>
    <row r="229" spans="1:10" ht="112.5" customHeight="1">
      <c r="A229" s="98"/>
      <c r="B229" s="87" t="s">
        <v>46</v>
      </c>
      <c r="C229" s="102" t="s">
        <v>47</v>
      </c>
      <c r="D229" s="103"/>
      <c r="E229" s="103"/>
      <c r="F229" s="103"/>
      <c r="G229" s="104"/>
      <c r="H229" s="87" t="s">
        <v>160</v>
      </c>
      <c r="I229" s="87" t="s">
        <v>166</v>
      </c>
      <c r="J229" s="87" t="s">
        <v>171</v>
      </c>
    </row>
    <row r="230" spans="1:10" ht="56.25">
      <c r="A230" s="50" t="s">
        <v>197</v>
      </c>
      <c r="B230" s="16" t="s">
        <v>0</v>
      </c>
      <c r="C230" s="105" t="s">
        <v>200</v>
      </c>
      <c r="D230" s="106"/>
      <c r="E230" s="106"/>
      <c r="F230" s="106"/>
      <c r="G230" s="107"/>
      <c r="H230" s="25">
        <f>H231</f>
        <v>154446.85000000056</v>
      </c>
      <c r="I230" s="25">
        <f>I231</f>
        <v>0</v>
      </c>
      <c r="J230" s="25">
        <f>J231</f>
        <v>0</v>
      </c>
    </row>
    <row r="231" spans="1:10" ht="37.5" customHeight="1">
      <c r="A231" s="51" t="s">
        <v>101</v>
      </c>
      <c r="B231" s="16" t="s">
        <v>0</v>
      </c>
      <c r="C231" s="105" t="s">
        <v>100</v>
      </c>
      <c r="D231" s="106"/>
      <c r="E231" s="106"/>
      <c r="F231" s="106"/>
      <c r="G231" s="107"/>
      <c r="H231" s="25">
        <f>H232+H233</f>
        <v>154446.85000000056</v>
      </c>
      <c r="I231" s="25">
        <f>I232+I233</f>
        <v>0</v>
      </c>
      <c r="J231" s="25">
        <f>J232+J233</f>
        <v>0</v>
      </c>
    </row>
    <row r="232" spans="1:10" ht="37.5" customHeight="1">
      <c r="A232" s="52" t="s">
        <v>104</v>
      </c>
      <c r="B232" s="16" t="s">
        <v>10</v>
      </c>
      <c r="C232" s="111" t="s">
        <v>103</v>
      </c>
      <c r="D232" s="112"/>
      <c r="E232" s="112"/>
      <c r="F232" s="112"/>
      <c r="G232" s="113"/>
      <c r="H232" s="53">
        <v>-6957186.4699999997</v>
      </c>
      <c r="I232" s="53">
        <v>-4146345.63</v>
      </c>
      <c r="J232" s="53">
        <v>-3541940.63</v>
      </c>
    </row>
    <row r="233" spans="1:10" ht="37.5" customHeight="1">
      <c r="A233" s="52" t="s">
        <v>105</v>
      </c>
      <c r="B233" s="16" t="s">
        <v>10</v>
      </c>
      <c r="C233" s="111" t="s">
        <v>102</v>
      </c>
      <c r="D233" s="112"/>
      <c r="E233" s="112"/>
      <c r="F233" s="112"/>
      <c r="G233" s="113"/>
      <c r="H233" s="53">
        <v>7111633.3200000003</v>
      </c>
      <c r="I233" s="53">
        <v>4146345.63</v>
      </c>
      <c r="J233" s="53">
        <v>3541940.63</v>
      </c>
    </row>
    <row r="234" spans="1:10">
      <c r="H234" s="1" t="s">
        <v>164</v>
      </c>
    </row>
  </sheetData>
  <mergeCells count="26">
    <mergeCell ref="C233:G233"/>
    <mergeCell ref="C232:G232"/>
    <mergeCell ref="C231:G231"/>
    <mergeCell ref="A228:A229"/>
    <mergeCell ref="B228:G228"/>
    <mergeCell ref="H228:J228"/>
    <mergeCell ref="C229:G229"/>
    <mergeCell ref="C230:G230"/>
    <mergeCell ref="I15:I16"/>
    <mergeCell ref="J15:J16"/>
    <mergeCell ref="A225:H225"/>
    <mergeCell ref="A226:H226"/>
    <mergeCell ref="A227:H227"/>
    <mergeCell ref="A10:H10"/>
    <mergeCell ref="A11:H11"/>
    <mergeCell ref="A12:H12"/>
    <mergeCell ref="D14:F14"/>
    <mergeCell ref="A15:A16"/>
    <mergeCell ref="B15:F15"/>
    <mergeCell ref="G15:G16"/>
    <mergeCell ref="H15:H16"/>
    <mergeCell ref="C1:J4"/>
    <mergeCell ref="H6:J6"/>
    <mergeCell ref="H7:J7"/>
    <mergeCell ref="H8:J8"/>
    <mergeCell ref="H9:J9"/>
  </mergeCells>
  <phoneticPr fontId="0" type="noConversion"/>
  <pageMargins left="0.98425196850393704" right="0.19685039370078741" top="0.39370078740157483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роспись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2025-01-27T07:09:49Z</dcterms:modified>
</cp:coreProperties>
</file>