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сводная роспись" sheetId="1" r:id="rId1"/>
  </sheets>
  <definedNames>
    <definedName name="_xlnm.Print_Titles" localSheetId="0">'сводная роспись'!#REF!</definedName>
  </definedNames>
  <calcPr calcId="125725"/>
</workbook>
</file>

<file path=xl/calcChain.xml><?xml version="1.0" encoding="utf-8"?>
<calcChain xmlns="http://schemas.openxmlformats.org/spreadsheetml/2006/main">
  <c r="J44" i="1"/>
  <c r="J43" s="1"/>
  <c r="J42" s="1"/>
  <c r="I44"/>
  <c r="I43" s="1"/>
  <c r="I42" s="1"/>
  <c r="H44"/>
  <c r="H43" s="1"/>
  <c r="H42" s="1"/>
  <c r="I162"/>
  <c r="H162"/>
  <c r="J162"/>
  <c r="J93"/>
  <c r="H158"/>
  <c r="J182" l="1"/>
  <c r="I182"/>
  <c r="H182"/>
  <c r="H142" l="1"/>
  <c r="H141" s="1"/>
  <c r="H140" s="1"/>
  <c r="J172"/>
  <c r="J171" s="1"/>
  <c r="J170" s="1"/>
  <c r="J169" s="1"/>
  <c r="J168" s="1"/>
  <c r="I172"/>
  <c r="I171" s="1"/>
  <c r="I170" s="1"/>
  <c r="I169" s="1"/>
  <c r="I168" s="1"/>
  <c r="H172"/>
  <c r="H171" s="1"/>
  <c r="H170" s="1"/>
  <c r="H169" s="1"/>
  <c r="H168" s="1"/>
  <c r="J166"/>
  <c r="J165" s="1"/>
  <c r="I166"/>
  <c r="I165" s="1"/>
  <c r="H166"/>
  <c r="H165" s="1"/>
  <c r="J161"/>
  <c r="I161"/>
  <c r="H161"/>
  <c r="J158"/>
  <c r="J157" s="1"/>
  <c r="I158"/>
  <c r="I157" s="1"/>
  <c r="H157"/>
  <c r="J152"/>
  <c r="J151" s="1"/>
  <c r="J150" s="1"/>
  <c r="J149" s="1"/>
  <c r="J148" s="1"/>
  <c r="I152"/>
  <c r="I151" s="1"/>
  <c r="I150" s="1"/>
  <c r="I149" s="1"/>
  <c r="I148" s="1"/>
  <c r="H152"/>
  <c r="H151" s="1"/>
  <c r="H150" s="1"/>
  <c r="H149" s="1"/>
  <c r="H148" s="1"/>
  <c r="J146"/>
  <c r="J145" s="1"/>
  <c r="J144" s="1"/>
  <c r="I146"/>
  <c r="I145" s="1"/>
  <c r="I144" s="1"/>
  <c r="H146"/>
  <c r="H145" s="1"/>
  <c r="H144" s="1"/>
  <c r="J142"/>
  <c r="J141" s="1"/>
  <c r="J140" s="1"/>
  <c r="I142"/>
  <c r="I141" s="1"/>
  <c r="I140" s="1"/>
  <c r="J138"/>
  <c r="J137" s="1"/>
  <c r="J136" s="1"/>
  <c r="I138"/>
  <c r="I137" s="1"/>
  <c r="I136" s="1"/>
  <c r="H138"/>
  <c r="H137" s="1"/>
  <c r="H136" s="1"/>
  <c r="J128"/>
  <c r="J127" s="1"/>
  <c r="J126" s="1"/>
  <c r="I128"/>
  <c r="I127" s="1"/>
  <c r="I126" s="1"/>
  <c r="H128"/>
  <c r="H127" s="1"/>
  <c r="H126" s="1"/>
  <c r="J124"/>
  <c r="J123" s="1"/>
  <c r="J122" s="1"/>
  <c r="I124"/>
  <c r="I123" s="1"/>
  <c r="I122" s="1"/>
  <c r="H124"/>
  <c r="H123" s="1"/>
  <c r="H122" s="1"/>
  <c r="J118"/>
  <c r="J117" s="1"/>
  <c r="J116" s="1"/>
  <c r="J115" s="1"/>
  <c r="I118"/>
  <c r="I117" s="1"/>
  <c r="I116" s="1"/>
  <c r="I115" s="1"/>
  <c r="H118"/>
  <c r="H117" s="1"/>
  <c r="H116" s="1"/>
  <c r="H115" s="1"/>
  <c r="J113"/>
  <c r="J112" s="1"/>
  <c r="J111" s="1"/>
  <c r="J110" s="1"/>
  <c r="I113"/>
  <c r="I112" s="1"/>
  <c r="I111" s="1"/>
  <c r="I110" s="1"/>
  <c r="H113"/>
  <c r="H112" s="1"/>
  <c r="H111" s="1"/>
  <c r="H110" s="1"/>
  <c r="J107"/>
  <c r="J106" s="1"/>
  <c r="J105" s="1"/>
  <c r="J104" s="1"/>
  <c r="J103" s="1"/>
  <c r="I107"/>
  <c r="I106" s="1"/>
  <c r="I105" s="1"/>
  <c r="I104" s="1"/>
  <c r="I103" s="1"/>
  <c r="H107"/>
  <c r="H106" s="1"/>
  <c r="H105" s="1"/>
  <c r="H104" s="1"/>
  <c r="H103" s="1"/>
  <c r="J100"/>
  <c r="J99" s="1"/>
  <c r="J98" s="1"/>
  <c r="J97" s="1"/>
  <c r="J96" s="1"/>
  <c r="I100"/>
  <c r="I99" s="1"/>
  <c r="I98" s="1"/>
  <c r="I97" s="1"/>
  <c r="I96" s="1"/>
  <c r="H100"/>
  <c r="H99" s="1"/>
  <c r="H98" s="1"/>
  <c r="H97" s="1"/>
  <c r="H96" s="1"/>
  <c r="J92"/>
  <c r="J91" s="1"/>
  <c r="I89"/>
  <c r="I88" s="1"/>
  <c r="I87" s="1"/>
  <c r="H89"/>
  <c r="H88" s="1"/>
  <c r="H87" s="1"/>
  <c r="J89"/>
  <c r="J88" s="1"/>
  <c r="J87" s="1"/>
  <c r="I85"/>
  <c r="I84" s="1"/>
  <c r="I83" s="1"/>
  <c r="H85"/>
  <c r="H84" s="1"/>
  <c r="H83" s="1"/>
  <c r="J85"/>
  <c r="J84" s="1"/>
  <c r="J83" s="1"/>
  <c r="I81"/>
  <c r="I80" s="1"/>
  <c r="I79" s="1"/>
  <c r="H81"/>
  <c r="H80" s="1"/>
  <c r="H79" s="1"/>
  <c r="J81"/>
  <c r="J80" s="1"/>
  <c r="J79" s="1"/>
  <c r="I77"/>
  <c r="I76" s="1"/>
  <c r="I75" s="1"/>
  <c r="H77"/>
  <c r="H76" s="1"/>
  <c r="H75" s="1"/>
  <c r="J77"/>
  <c r="J76" s="1"/>
  <c r="J75" s="1"/>
  <c r="I73"/>
  <c r="I72" s="1"/>
  <c r="I71" s="1"/>
  <c r="H73"/>
  <c r="H72" s="1"/>
  <c r="H71" s="1"/>
  <c r="J73"/>
  <c r="J72" s="1"/>
  <c r="J71" s="1"/>
  <c r="J69"/>
  <c r="J68" s="1"/>
  <c r="J67" s="1"/>
  <c r="I69"/>
  <c r="I68" s="1"/>
  <c r="I67" s="1"/>
  <c r="H69"/>
  <c r="H68" s="1"/>
  <c r="H67" s="1"/>
  <c r="J65"/>
  <c r="J64" s="1"/>
  <c r="J63" s="1"/>
  <c r="J57" s="1"/>
  <c r="J56" s="1"/>
  <c r="J55" s="1"/>
  <c r="I65"/>
  <c r="I64" s="1"/>
  <c r="I63" s="1"/>
  <c r="H65"/>
  <c r="H64" s="1"/>
  <c r="H63" s="1"/>
  <c r="J61"/>
  <c r="J60" s="1"/>
  <c r="J59" s="1"/>
  <c r="I61"/>
  <c r="I60" s="1"/>
  <c r="I59" s="1"/>
  <c r="H61"/>
  <c r="H60" s="1"/>
  <c r="H59" s="1"/>
  <c r="I57"/>
  <c r="I56" s="1"/>
  <c r="I55" s="1"/>
  <c r="H57"/>
  <c r="H56" s="1"/>
  <c r="H55" s="1"/>
  <c r="J53"/>
  <c r="J52" s="1"/>
  <c r="J51" s="1"/>
  <c r="I53"/>
  <c r="I52" s="1"/>
  <c r="I51" s="1"/>
  <c r="H53"/>
  <c r="H52" s="1"/>
  <c r="H51" s="1"/>
  <c r="J48"/>
  <c r="J47" s="1"/>
  <c r="I48"/>
  <c r="H48"/>
  <c r="H47" s="1"/>
  <c r="J40"/>
  <c r="J39" s="1"/>
  <c r="J38" s="1"/>
  <c r="I40"/>
  <c r="I39" s="1"/>
  <c r="I38" s="1"/>
  <c r="H40"/>
  <c r="H39" s="1"/>
  <c r="H38" s="1"/>
  <c r="J36"/>
  <c r="J35" s="1"/>
  <c r="I36"/>
  <c r="I35" s="1"/>
  <c r="H36"/>
  <c r="H35" s="1"/>
  <c r="J33"/>
  <c r="J32" s="1"/>
  <c r="I33"/>
  <c r="I32" s="1"/>
  <c r="H33"/>
  <c r="H32" s="1"/>
  <c r="J29"/>
  <c r="J28" s="1"/>
  <c r="I29"/>
  <c r="I28" s="1"/>
  <c r="H29"/>
  <c r="H28" s="1"/>
  <c r="J23"/>
  <c r="J22" s="1"/>
  <c r="J21" s="1"/>
  <c r="J20" s="1"/>
  <c r="I23"/>
  <c r="I22" s="1"/>
  <c r="I21" s="1"/>
  <c r="I20" s="1"/>
  <c r="H23"/>
  <c r="H22" s="1"/>
  <c r="H21" s="1"/>
  <c r="H20" s="1"/>
  <c r="H121" l="1"/>
  <c r="J121"/>
  <c r="J27"/>
  <c r="J26" s="1"/>
  <c r="I93"/>
  <c r="I92" s="1"/>
  <c r="I91" s="1"/>
  <c r="I50" s="1"/>
  <c r="H109"/>
  <c r="I121"/>
  <c r="H133"/>
  <c r="H132" s="1"/>
  <c r="H131" s="1"/>
  <c r="H130" s="1"/>
  <c r="H156"/>
  <c r="H27"/>
  <c r="H26" s="1"/>
  <c r="J46"/>
  <c r="I133"/>
  <c r="I132" s="1"/>
  <c r="I131" s="1"/>
  <c r="I130" s="1"/>
  <c r="H181"/>
  <c r="I181"/>
  <c r="J181"/>
  <c r="J156"/>
  <c r="J155" s="1"/>
  <c r="I27"/>
  <c r="I26" s="1"/>
  <c r="J133"/>
  <c r="J132" s="1"/>
  <c r="J131" s="1"/>
  <c r="J130" s="1"/>
  <c r="H93"/>
  <c r="H92" s="1"/>
  <c r="H91" s="1"/>
  <c r="H50" s="1"/>
  <c r="H19" s="1"/>
  <c r="I109"/>
  <c r="I156"/>
  <c r="I155" s="1"/>
  <c r="J109"/>
  <c r="I47"/>
  <c r="I46"/>
  <c r="J50"/>
  <c r="H46"/>
  <c r="H154" l="1"/>
  <c r="H155"/>
  <c r="I120"/>
  <c r="H120"/>
  <c r="J120"/>
  <c r="J19"/>
  <c r="J154"/>
  <c r="I154"/>
  <c r="I19"/>
  <c r="H18" l="1"/>
  <c r="J18"/>
  <c r="I18"/>
</calcChain>
</file>

<file path=xl/sharedStrings.xml><?xml version="1.0" encoding="utf-8"?>
<sst xmlns="http://schemas.openxmlformats.org/spreadsheetml/2006/main" count="854" uniqueCount="185">
  <si>
    <t>000</t>
  </si>
  <si>
    <t>00</t>
  </si>
  <si>
    <t>2</t>
  </si>
  <si>
    <t>01</t>
  </si>
  <si>
    <t>04</t>
  </si>
  <si>
    <t>05</t>
  </si>
  <si>
    <t>12</t>
  </si>
  <si>
    <t>03</t>
  </si>
  <si>
    <t>02</t>
  </si>
  <si>
    <t>10</t>
  </si>
  <si>
    <t>805</t>
  </si>
  <si>
    <t>08</t>
  </si>
  <si>
    <t>01 1 01 00020</t>
  </si>
  <si>
    <t>04 1 01 20010</t>
  </si>
  <si>
    <t>08 1 01 20010</t>
  </si>
  <si>
    <t>09 1 01 00100</t>
  </si>
  <si>
    <t>30 9 00 51180</t>
  </si>
  <si>
    <t>121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</si>
  <si>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</si>
  <si>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</si>
  <si>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244</t>
  </si>
  <si>
    <t>853</t>
  </si>
  <si>
    <t>Уплата иных платежей</t>
  </si>
  <si>
    <t>119</t>
  </si>
  <si>
    <t>111</t>
  </si>
  <si>
    <t>Пособия, компенсации и иные социальные выплаты гражданам, кроме публичных нормативных обязательств</t>
  </si>
  <si>
    <t>321</t>
  </si>
  <si>
    <t>870</t>
  </si>
  <si>
    <t>Резервные средства</t>
  </si>
  <si>
    <t>УТВЕРЖДЕНО</t>
  </si>
  <si>
    <t>Глава Мугреево-Никольского сельского поселения</t>
  </si>
  <si>
    <t>_________________ /М.Г.Скурлакова/</t>
  </si>
  <si>
    <t xml:space="preserve">Сводная бюджетная роспись </t>
  </si>
  <si>
    <t xml:space="preserve">1. Расходы </t>
  </si>
  <si>
    <t>(рублей)</t>
  </si>
  <si>
    <t>Код классификации расходов бюджетов РФ</t>
  </si>
  <si>
    <t>допол-нитель-ный код</t>
  </si>
  <si>
    <t>главного распоря-дителя средств</t>
  </si>
  <si>
    <t>раздела</t>
  </si>
  <si>
    <t>под-раз-дела</t>
  </si>
  <si>
    <t>целевой статьи</t>
  </si>
  <si>
    <t>вида (подвида, группы)расхода</t>
  </si>
  <si>
    <t xml:space="preserve">II. Источники внутреннего финансирования дефицита </t>
  </si>
  <si>
    <t>Наименование показателя</t>
  </si>
  <si>
    <t>Код классификации источников внутреннего финансирования дефицита бюджета</t>
  </si>
  <si>
    <t>Сумма</t>
  </si>
  <si>
    <t>главного админис-тратора</t>
  </si>
  <si>
    <t>группы, подгруппы, статьи, вида</t>
  </si>
  <si>
    <t>бюджета Мугреево-Никольскогоо сельского поселения</t>
  </si>
  <si>
    <t xml:space="preserve">Приложение 1
к Порядку составления и ведения сводной 
бюджетной росписи бюджета Мугреево-Никольского
 сельского поселения и бюджетных
росписей главных распорядителей
средств бюджета Мугреево-Никольского о сельского 
поселения (главных администраторов источников
внутреннего финансирования бюджета Мугреево-Никольского
 сельского поселения), а также утверждения лимитов
 бюджетных обязательств для главных распорядителей
средств бюджета Мугреево-Никольского сельского поселения
</t>
  </si>
  <si>
    <t>07</t>
  </si>
  <si>
    <t>00 0 00 00000</t>
  </si>
  <si>
    <t xml:space="preserve"> 01</t>
  </si>
  <si>
    <t xml:space="preserve">02 </t>
  </si>
  <si>
    <t>100</t>
  </si>
  <si>
    <t>120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</si>
  <si>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</si>
  <si>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</si>
  <si>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200</t>
  </si>
  <si>
    <t>Закупка товаров, работ и услуг для обеспечения государственных (муниципальных) нужд</t>
  </si>
  <si>
    <t>240</t>
  </si>
  <si>
    <t>800</t>
  </si>
  <si>
    <t>850</t>
  </si>
  <si>
    <t>Иные бюджетные ассигнования</t>
  </si>
  <si>
    <t>Уплата налогов, сборов и иных платежей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</si>
  <si>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</si>
  <si>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</si>
  <si>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</si>
  <si>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</si>
  <si>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общегосударственные вопросы</t>
  </si>
  <si>
    <t>ЖИЛИЩНО-КОММУНАЛЬНОЕ ХОЗЯЙСТВО</t>
  </si>
  <si>
    <t>Благоустройство</t>
  </si>
  <si>
    <t xml:space="preserve">07 </t>
  </si>
  <si>
    <t>ОБРАЗОВАНИЕ</t>
  </si>
  <si>
    <t>Молодежная политика</t>
  </si>
  <si>
    <t>КУЛЬТУРА, КИНЕМАТОГРАФИЯ</t>
  </si>
  <si>
    <t>Культура</t>
  </si>
  <si>
    <t>110</t>
  </si>
  <si>
    <t>Расходы на выплаты персоналу казенных учреждений</t>
  </si>
  <si>
    <t>СОЦИАЛЬНАЯ ПОЛИТИКА</t>
  </si>
  <si>
    <t xml:space="preserve">10 </t>
  </si>
  <si>
    <t>Пенсионное обеспечение</t>
  </si>
  <si>
    <t>300</t>
  </si>
  <si>
    <t>320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</si>
  <si>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</si>
  <si>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</si>
  <si>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 xml:space="preserve"> 01 05 00 00 00 0000 000</t>
  </si>
  <si>
    <t>Изменение остатков средств на счетах по учету средств бюджетов</t>
  </si>
  <si>
    <t>01 05 02 01 10 0000 610</t>
  </si>
  <si>
    <t>01 05 02 01 10 0000 510</t>
  </si>
  <si>
    <r>
      <t>Увеличение прочих остатков денежных средств бюджетов сельских  поселений</t>
    </r>
    <r>
      <rPr>
        <i/>
        <sz val="14"/>
        <color indexed="56"/>
        <rFont val="Times New Roman"/>
        <family val="1"/>
        <charset val="204"/>
      </rPr>
      <t xml:space="preserve">  </t>
    </r>
  </si>
  <si>
    <r>
      <t>Уменьшение прочих остатков денежных средств бюджетов сельских поселений</t>
    </r>
    <r>
      <rPr>
        <i/>
        <sz val="14"/>
        <color indexed="56"/>
        <rFont val="Times New Roman"/>
        <family val="1"/>
        <charset val="204"/>
      </rPr>
      <t xml:space="preserve"> </t>
    </r>
  </si>
  <si>
    <t>Коммунальное хозяйство</t>
  </si>
  <si>
    <t>30 9 00 10010</t>
  </si>
  <si>
    <t xml:space="preserve">000 </t>
  </si>
  <si>
    <t>НАЦИОНАЛЬНАЯ ЭКОНОМИКА</t>
  </si>
  <si>
    <t>01 1 02 00030</t>
  </si>
  <si>
    <t>01 1 03 20260</t>
  </si>
  <si>
    <t>01 2 01 20170</t>
  </si>
  <si>
    <t>Приобретение и обновление программного обеспечения</t>
  </si>
  <si>
    <t>30 9 00 20060</t>
  </si>
  <si>
    <t>Содержание имущества казны</t>
  </si>
  <si>
    <t>08 1 01 20020</t>
  </si>
  <si>
    <t>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</si>
  <si>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30 9 00 10070</t>
  </si>
  <si>
    <t>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</si>
  <si>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30 9 00 10080</t>
  </si>
  <si>
    <t>30 9 00 10090</t>
  </si>
  <si>
    <t>Исполнение передаваемых полномочий по организации ритуальных услуг и содержанию мест захоронения</t>
  </si>
  <si>
    <t>30 9 00 10100</t>
  </si>
  <si>
    <t>Исполнение передаваемых полномочий по осуществлению мероприятий по обеспечению безопасности людей на водных объектах, охране их жизни и здоровья</t>
  </si>
  <si>
    <t>30 9 00 10110</t>
  </si>
  <si>
    <t>30 9 00 10120</t>
  </si>
  <si>
    <t>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</t>
  </si>
  <si>
    <t>30 9 00 10130</t>
  </si>
  <si>
    <t>Исполнение передаваемых полномочий по осуществлению мер по противодействию коррупции в границах поселения</t>
  </si>
  <si>
    <t>30 9 00 60010</t>
  </si>
  <si>
    <t>06</t>
  </si>
  <si>
    <t>Межбюджетные трансферты</t>
  </si>
  <si>
    <t>500</t>
  </si>
  <si>
    <t>Иные межбюджетные трансферты</t>
  </si>
  <si>
    <t>540</t>
  </si>
  <si>
    <t>30 9 00 10290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</si>
  <si>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</si>
  <si>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</si>
  <si>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09</t>
  </si>
  <si>
    <t>Дорожное хозяйство (дорожные фонды)</t>
  </si>
  <si>
    <t>30 9 00 10160</t>
  </si>
  <si>
    <t>247</t>
  </si>
  <si>
    <t>Закупка энергетических ресурсов</t>
  </si>
  <si>
    <t>Прочие мероприятия в области благоустройства</t>
  </si>
  <si>
    <t>08 1 01 20030</t>
  </si>
  <si>
    <t>06 1 01 20220</t>
  </si>
  <si>
    <t>07 1 01 20300</t>
  </si>
  <si>
    <t>30 9 00 20180</t>
  </si>
  <si>
    <t>Прочая закупка товаров, работ и услуг</t>
  </si>
  <si>
    <t>Обеспечение первичных мер пожарной безопасности</t>
  </si>
  <si>
    <t>Исполнение передаваемых полномочий по организации в границах поселений водоснабжения населения</t>
  </si>
  <si>
    <t>Исполнение передаваемых полномочий по содержанию и ремонту нецентрализованных источников водоснабжения</t>
  </si>
  <si>
    <t>Исполнение передаваемых полномочий по организации в границах поселений ритуальных услуг и содержание мест захоронения</t>
  </si>
  <si>
    <t>Развитие системы патриотического воспитания молодежи Мугреево-Никольского сельского поселения</t>
  </si>
  <si>
    <t>Осуществление комплекса мер по внедрению энергосберегающих технологий в муниципальных учреждениях Мугреево-Никольского сельского поселения</t>
  </si>
  <si>
    <t>02 1 01 20180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</si>
  <si>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</si>
  <si>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,</t>
  </si>
  <si>
    <t>2025 год</t>
  </si>
  <si>
    <t>Озеленение  и обкашивание травы</t>
  </si>
  <si>
    <t>Уличное освещение</t>
  </si>
  <si>
    <t>30 9 00 10210</t>
  </si>
  <si>
    <t>2026 год</t>
  </si>
  <si>
    <t>Сумма                  2026 год</t>
  </si>
  <si>
    <t>ОБЩЕГОСУДАРСТВЕННЫЕ ВОПРОСЫ</t>
  </si>
  <si>
    <t>Обеспечение деятельности главы Мугреево-Никольского сельского поселения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</si>
  <si>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</si>
  <si>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</si>
  <si>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Обеспечение деятельности Администрации Мугреево-Никольского сельского поселения</t>
  </si>
  <si>
    <t>Иные закупки товаров, работ и услуг для обеспечения государственных (муниципальных) нужд</t>
  </si>
  <si>
    <t>Иные межбюджетные трансферты из бюджета Мугреево-Никольского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</si>
  <si>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Резервный фонд администрации Мугреево-Никольского сельского поселения</t>
  </si>
  <si>
    <t>Размещение официальной информации органов местного самоуправления Мугреево-Никольского сельского поселения и информирование населения о деятельности исполнительно-распорядительных органов местного самоуправления</t>
  </si>
  <si>
    <t>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</si>
  <si>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</si>
  <si>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экономики</t>
  </si>
  <si>
    <t>Поддержка малого и среднего предпринимательства</t>
  </si>
  <si>
    <t>Обеспечение деятельности подведомственных муниципальных учреждений культуры  Мугреево-Никольского сельского поселения</t>
  </si>
  <si>
    <t>Организация дополнительного пенсионного обеспечения отдельных категорий граждан</t>
  </si>
  <si>
    <t xml:space="preserve"> Иные закупки товаров, работ и услуг для обеспечения государственных  (муниципальных) нужд</t>
  </si>
  <si>
    <t>Администрация Мугреево-Никольского сельского поселения Южского муниципального района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</si>
  <si>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</si>
  <si>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Иные закупки товаров, работ и услуг для обеспечения государственных  (муниципальных) нужд</t>
  </si>
  <si>
    <t xml:space="preserve"> 00 00 00 00 00 0000 000</t>
  </si>
  <si>
    <t xml:space="preserve">Осуществление первичного воинского учета органами местного самоуправления поселений и городских округов </t>
  </si>
  <si>
    <t xml:space="preserve"> на 2025 год и на плановый период 2026 и 2027 годов</t>
  </si>
  <si>
    <t>бюджета Мугреево-Никольского сельского поселения Южского муниципального района Ивановской области</t>
  </si>
  <si>
    <t>Сумма                       2025 год</t>
  </si>
  <si>
    <t>Сумма                  2027 год</t>
  </si>
  <si>
    <t xml:space="preserve">Исполнение передаваемых полномочий по обеспечению дорожной деятельности и ремонта автомобильных дорог местного значения в границах населенных пунктов поселения и обеспечение безопасности дорожного движения на них, и на дорожную деятельность в отношении автомобильных дорог местного значения вне границ населенных пунктов в границах Южского муниципального района </t>
  </si>
  <si>
    <t>05 1 01 9Д010</t>
  </si>
  <si>
    <t>2027 год</t>
  </si>
  <si>
    <t>Обеспечение проведения выборов и референдумов</t>
  </si>
  <si>
    <t>30 9 00 90040</t>
  </si>
  <si>
    <t>Специальные расходы</t>
  </si>
  <si>
    <t>880</t>
  </si>
  <si>
    <t>Обеспечение проведения выборов и референдумов Мугреево-Никольского сельского поселения</t>
  </si>
  <si>
    <t xml:space="preserve">"26" декабря 2024 года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</si>
</sst>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 Cyr"/>
    </font>
    <font>
      <sz val="14"/>
      <color rgb="FF000000"/>
      <name val="Times New Roman"/>
      <family val="1"/>
      <charset val="204"/>
    </font>
    <font>
      <sz val="7.5"/>
      <color rgb="FF000000"/>
      <name val="Arial"/>
      <family val="2"/>
      <charset val="204"/>
    </font>
    <font>
      <sz val="14"/>
      <color rgb="FF0A0A0A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indexed="5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7" fillId="0" borderId="10">
      <alignment horizontal="left" wrapText="1" indent="2"/>
    </xf>
    <xf numFmtId="49" fontId="7" fillId="0" borderId="11">
      <alignment horizontal="center"/>
    </xf>
    <xf numFmtId="0" fontId="8" fillId="0" borderId="11">
      <alignment vertical="top" wrapText="1"/>
    </xf>
    <xf numFmtId="0" fontId="10" fillId="0" borderId="12">
      <alignment horizontal="left" wrapText="1"/>
    </xf>
    <xf numFmtId="0" fontId="7" fillId="0" borderId="10">
      <alignment horizontal="left" wrapText="1" indent="2"/>
    </xf>
    <xf numFmtId="49" fontId="7" fillId="0" borderId="11">
      <alignment horizontal="center"/>
    </xf>
    <xf numFmtId="49" fontId="7" fillId="0" borderId="11">
      <alignment horizontal="center"/>
    </xf>
    <xf numFmtId="0" fontId="7" fillId="0" borderId="13">
      <alignment horizontal="left" wrapText="1" indent="2"/>
    </xf>
  </cellStyleXfs>
  <cellXfs count="114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/>
    </xf>
    <xf numFmtId="0" fontId="9" fillId="0" borderId="11" xfId="3" applyNumberFormat="1" applyFont="1" applyFill="1" applyProtection="1">
      <alignment vertical="top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top" wrapText="1"/>
    </xf>
    <xf numFmtId="2" fontId="2" fillId="0" borderId="1" xfId="0" applyNumberFormat="1" applyFont="1" applyFill="1" applyBorder="1" applyAlignment="1">
      <alignment horizontal="left" vertical="center" wrapText="1"/>
    </xf>
    <xf numFmtId="0" fontId="9" fillId="2" borderId="11" xfId="3" applyNumberFormat="1" applyFont="1" applyFill="1" applyProtection="1">
      <alignment vertical="top" wrapText="1"/>
    </xf>
    <xf numFmtId="0" fontId="11" fillId="0" borderId="0" xfId="0" applyFont="1" applyAlignment="1">
      <alignment wrapText="1"/>
    </xf>
    <xf numFmtId="0" fontId="12" fillId="2" borderId="11" xfId="3" applyNumberFormat="1" applyFont="1" applyFill="1" applyProtection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4" fontId="6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top" wrapText="1"/>
    </xf>
    <xf numFmtId="2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left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left" vertical="top" wrapText="1"/>
    </xf>
    <xf numFmtId="0" fontId="15" fillId="2" borderId="11" xfId="3" applyNumberFormat="1" applyFont="1" applyFill="1" applyProtection="1">
      <alignment vertical="top" wrapText="1"/>
    </xf>
    <xf numFmtId="0" fontId="14" fillId="3" borderId="1" xfId="0" applyFont="1" applyFill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2" fillId="2" borderId="14" xfId="3" applyNumberFormat="1" applyFont="1" applyFill="1" applyBorder="1" applyProtection="1">
      <alignment vertical="top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1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0" fontId="9" fillId="0" borderId="1" xfId="8" applyNumberFormat="1" applyFont="1" applyBorder="1" applyAlignment="1" applyProtection="1">
      <alignment vertical="top" wrapText="1"/>
    </xf>
    <xf numFmtId="0" fontId="12" fillId="0" borderId="1" xfId="8" applyNumberFormat="1" applyFont="1" applyBorder="1" applyAlignment="1" applyProtection="1">
      <alignment vertical="top" wrapText="1"/>
    </xf>
  </cellXfs>
  <cellStyles count="9">
    <cellStyle name="xl146" xfId="4"/>
    <cellStyle name="xl31" xfId="5"/>
    <cellStyle name="xl33" xfId="3"/>
    <cellStyle name="xl34" xfId="1"/>
    <cellStyle name="xl43" xfId="7"/>
    <cellStyle name="xl44" xfId="6"/>
    <cellStyle name="xl52" xfId="2"/>
    <cellStyle name="xl83" xf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85"/>
  <sheetViews>
    <sheetView tabSelected="1" zoomScale="70" zoomScaleNormal="70" workbookViewId="0">
      <selection activeCell="O13" sqref="O13"/>
    </sheetView>
  </sheetViews>
  <sheetFormatPr defaultRowHeight="18.75"/>
  <cols>
    <col min="1" max="1" width="54.7109375" style="1" customWidth="1"/>
    <col min="2" max="2" width="7.85546875" style="2" customWidth="1"/>
    <col min="3" max="3" width="8.42578125" style="2" customWidth="1"/>
    <col min="4" max="4" width="9" style="2" customWidth="1"/>
    <col min="5" max="5" width="20.85546875" style="2" customWidth="1"/>
    <col min="6" max="6" width="10.7109375" style="2" customWidth="1"/>
    <col min="7" max="7" width="11.5703125" style="2" customWidth="1"/>
    <col min="8" max="10" width="19.140625" style="1" customWidth="1"/>
    <col min="11" max="17" width="9.140625" style="1"/>
    <col min="18" max="18" width="10.5703125" style="1" bestFit="1" customWidth="1"/>
    <col min="19" max="16384" width="9.140625" style="1"/>
  </cols>
  <sheetData>
    <row r="1" spans="1:10">
      <c r="C1" s="109" t="s">
        <v>49</v>
      </c>
      <c r="D1" s="109"/>
      <c r="E1" s="109"/>
      <c r="F1" s="109"/>
      <c r="G1" s="109"/>
      <c r="H1" s="109"/>
      <c r="I1" s="109"/>
      <c r="J1" s="109"/>
    </row>
    <row r="2" spans="1:10">
      <c r="C2" s="109"/>
      <c r="D2" s="109"/>
      <c r="E2" s="109"/>
      <c r="F2" s="109"/>
      <c r="G2" s="109"/>
      <c r="H2" s="109"/>
      <c r="I2" s="109"/>
      <c r="J2" s="109"/>
    </row>
    <row r="3" spans="1:10">
      <c r="C3" s="109"/>
      <c r="D3" s="109"/>
      <c r="E3" s="109"/>
      <c r="F3" s="109"/>
      <c r="G3" s="109"/>
      <c r="H3" s="109"/>
      <c r="I3" s="109"/>
      <c r="J3" s="109"/>
    </row>
    <row r="4" spans="1:10" ht="166.5" customHeight="1">
      <c r="C4" s="109"/>
      <c r="D4" s="109"/>
      <c r="E4" s="109"/>
      <c r="F4" s="109"/>
      <c r="G4" s="109"/>
      <c r="H4" s="109"/>
      <c r="I4" s="109"/>
      <c r="J4" s="109"/>
    </row>
    <row r="6" spans="1:10">
      <c r="A6" s="27"/>
      <c r="B6" s="27"/>
      <c r="C6" s="27"/>
      <c r="D6" s="27"/>
      <c r="E6" s="27"/>
      <c r="F6" s="27"/>
      <c r="G6" s="27"/>
      <c r="H6" s="110" t="s">
        <v>29</v>
      </c>
      <c r="I6" s="110"/>
      <c r="J6" s="110"/>
    </row>
    <row r="7" spans="1:10">
      <c r="A7" s="27"/>
      <c r="B7" s="27"/>
      <c r="C7" s="27"/>
      <c r="D7" s="27"/>
      <c r="E7" s="27"/>
      <c r="F7" s="27"/>
      <c r="G7" s="27"/>
      <c r="H7" s="110" t="s">
        <v>30</v>
      </c>
      <c r="I7" s="110"/>
      <c r="J7" s="110"/>
    </row>
    <row r="8" spans="1:10">
      <c r="A8" s="27"/>
      <c r="B8" s="27"/>
      <c r="C8" s="27"/>
      <c r="D8" s="27"/>
      <c r="E8" s="27"/>
      <c r="F8" s="27"/>
      <c r="G8" s="27"/>
      <c r="H8" s="110" t="s">
        <v>31</v>
      </c>
      <c r="I8" s="110"/>
      <c r="J8" s="110"/>
    </row>
    <row r="9" spans="1:10">
      <c r="A9" s="28"/>
      <c r="B9" s="28"/>
      <c r="C9" s="28"/>
      <c r="D9" s="28"/>
      <c r="E9" s="28"/>
      <c r="F9" s="28"/>
      <c r="G9" s="28"/>
      <c r="H9" s="111" t="s">
        <v>184</v>
      </c>
      <c r="I9" s="111"/>
      <c r="J9" s="111"/>
    </row>
    <row r="10" spans="1:10">
      <c r="A10" s="106" t="s">
        <v>32</v>
      </c>
      <c r="B10" s="106"/>
      <c r="C10" s="106"/>
      <c r="D10" s="106"/>
      <c r="E10" s="106"/>
      <c r="F10" s="106"/>
      <c r="G10" s="106"/>
      <c r="H10" s="106"/>
      <c r="I10" s="74"/>
      <c r="J10" s="74"/>
    </row>
    <row r="11" spans="1:10" ht="18.75" customHeight="1">
      <c r="A11" s="106" t="s">
        <v>173</v>
      </c>
      <c r="B11" s="106"/>
      <c r="C11" s="106"/>
      <c r="D11" s="106"/>
      <c r="E11" s="106"/>
      <c r="F11" s="106"/>
      <c r="G11" s="106"/>
      <c r="H11" s="106"/>
      <c r="I11" s="74"/>
      <c r="J11" s="74"/>
    </row>
    <row r="12" spans="1:10">
      <c r="A12" s="106" t="s">
        <v>172</v>
      </c>
      <c r="B12" s="106"/>
      <c r="C12" s="106"/>
      <c r="D12" s="106"/>
      <c r="E12" s="106"/>
      <c r="F12" s="106"/>
      <c r="G12" s="106"/>
      <c r="H12" s="106"/>
      <c r="I12" s="74"/>
      <c r="J12" s="74"/>
    </row>
    <row r="13" spans="1:10">
      <c r="A13" s="88"/>
      <c r="B13" s="88"/>
      <c r="C13" s="88"/>
      <c r="D13" s="88"/>
      <c r="E13" s="88"/>
      <c r="F13" s="88"/>
      <c r="G13" s="88"/>
      <c r="H13" s="88"/>
      <c r="I13" s="74"/>
      <c r="J13" s="74"/>
    </row>
    <row r="14" spans="1:10">
      <c r="A14" s="85">
        <v>45666</v>
      </c>
      <c r="B14" s="21"/>
      <c r="C14" s="21"/>
      <c r="D14" s="107" t="s">
        <v>33</v>
      </c>
      <c r="E14" s="107"/>
      <c r="F14" s="107"/>
      <c r="G14" s="21"/>
      <c r="H14" s="75" t="s">
        <v>34</v>
      </c>
      <c r="I14" s="75"/>
      <c r="J14" s="75"/>
    </row>
    <row r="15" spans="1:10" ht="18.75" customHeight="1">
      <c r="A15" s="96" t="s">
        <v>43</v>
      </c>
      <c r="B15" s="108" t="s">
        <v>35</v>
      </c>
      <c r="C15" s="108"/>
      <c r="D15" s="108"/>
      <c r="E15" s="108"/>
      <c r="F15" s="108"/>
      <c r="G15" s="101" t="s">
        <v>36</v>
      </c>
      <c r="H15" s="101" t="s">
        <v>174</v>
      </c>
      <c r="I15" s="101" t="s">
        <v>150</v>
      </c>
      <c r="J15" s="101" t="s">
        <v>175</v>
      </c>
    </row>
    <row r="16" spans="1:10" ht="150">
      <c r="A16" s="97"/>
      <c r="B16" s="24" t="s">
        <v>37</v>
      </c>
      <c r="C16" s="79" t="s">
        <v>38</v>
      </c>
      <c r="D16" s="79" t="s">
        <v>39</v>
      </c>
      <c r="E16" s="79" t="s">
        <v>40</v>
      </c>
      <c r="F16" s="77" t="s">
        <v>41</v>
      </c>
      <c r="G16" s="102"/>
      <c r="H16" s="102"/>
      <c r="I16" s="102"/>
      <c r="J16" s="102"/>
    </row>
    <row r="17" spans="1:10">
      <c r="A17" s="76">
        <v>1</v>
      </c>
      <c r="B17" s="22" t="s">
        <v>2</v>
      </c>
      <c r="C17" s="78">
        <v>3</v>
      </c>
      <c r="D17" s="78">
        <v>4</v>
      </c>
      <c r="E17" s="84">
        <v>5</v>
      </c>
      <c r="F17" s="23">
        <v>6</v>
      </c>
      <c r="G17" s="78">
        <v>7</v>
      </c>
      <c r="H17" s="78">
        <v>8</v>
      </c>
      <c r="I17" s="78">
        <v>8</v>
      </c>
      <c r="J17" s="78">
        <v>8</v>
      </c>
    </row>
    <row r="18" spans="1:10" ht="56.25">
      <c r="A18" s="19" t="s">
        <v>167</v>
      </c>
      <c r="B18" s="6" t="s">
        <v>10</v>
      </c>
      <c r="C18" s="6" t="s">
        <v>1</v>
      </c>
      <c r="D18" s="6" t="s">
        <v>1</v>
      </c>
      <c r="E18" s="6" t="s">
        <v>51</v>
      </c>
      <c r="F18" s="6" t="s">
        <v>0</v>
      </c>
      <c r="G18" s="6"/>
      <c r="H18" s="5">
        <f>H19+H96+H103+H109+H120+H148+H154+H168</f>
        <v>6686686.5</v>
      </c>
      <c r="I18" s="5">
        <f>I19+I96+I103+I109+I120+I148+I154+I168</f>
        <v>4880468.9800000004</v>
      </c>
      <c r="J18" s="5">
        <f>J19+J96+J103+J109+J120+J148+J154+J168</f>
        <v>4392727.92</v>
      </c>
    </row>
    <row r="19" spans="1:10" ht="37.5">
      <c r="A19" s="19" t="s">
        <v>151</v>
      </c>
      <c r="B19" s="40" t="s">
        <v>10</v>
      </c>
      <c r="C19" s="6" t="s">
        <v>3</v>
      </c>
      <c r="D19" s="6" t="s">
        <v>1</v>
      </c>
      <c r="E19" s="41" t="s">
        <v>51</v>
      </c>
      <c r="F19" s="42" t="s">
        <v>0</v>
      </c>
      <c r="G19" s="42"/>
      <c r="H19" s="44">
        <f>H20+H26+H38+H46+H50+H42</f>
        <v>2834366.18</v>
      </c>
      <c r="I19" s="44">
        <f>I20+I26+I38+I46+I50</f>
        <v>1740822.41</v>
      </c>
      <c r="J19" s="44">
        <f>J20+J26+J38+J46+J50</f>
        <v>1533022.41</v>
      </c>
    </row>
    <row r="20" spans="1:10" ht="75">
      <c r="A20" s="45" t="s">
        <v>56</v>
      </c>
      <c r="B20" s="40" t="s">
        <v>10</v>
      </c>
      <c r="C20" s="6" t="s">
        <v>3</v>
      </c>
      <c r="D20" s="6" t="s">
        <v>8</v>
      </c>
      <c r="E20" s="41" t="s">
        <v>51</v>
      </c>
      <c r="F20" s="42" t="s">
        <v>0</v>
      </c>
      <c r="G20" s="42"/>
      <c r="H20" s="44">
        <f t="shared" ref="H20:J22" si="0">H21</f>
        <v>945000</v>
      </c>
      <c r="I20" s="44">
        <f t="shared" si="0"/>
        <v>689795</v>
      </c>
      <c r="J20" s="44">
        <f t="shared" si="0"/>
        <v>645000</v>
      </c>
    </row>
    <row r="21" spans="1:10" ht="37.5">
      <c r="A21" s="68" t="s">
        <v>152</v>
      </c>
      <c r="B21" s="65" t="s">
        <v>10</v>
      </c>
      <c r="C21" s="56" t="s">
        <v>52</v>
      </c>
      <c r="D21" s="56" t="s">
        <v>53</v>
      </c>
      <c r="E21" s="69" t="s">
        <v>96</v>
      </c>
      <c r="F21" s="66" t="s">
        <v>0</v>
      </c>
      <c r="G21" s="66"/>
      <c r="H21" s="70">
        <f t="shared" si="0"/>
        <v>945000</v>
      </c>
      <c r="I21" s="70">
        <f t="shared" si="0"/>
        <v>689795</v>
      </c>
      <c r="J21" s="70">
        <f t="shared" si="0"/>
        <v>645000</v>
      </c>
    </row>
    <row r="22" spans="1:10" ht="127.5" customHeight="1">
      <c r="A22" s="29" t="s">
        <v>57</v>
      </c>
      <c r="B22" s="7" t="s">
        <v>10</v>
      </c>
      <c r="C22" s="8" t="s">
        <v>3</v>
      </c>
      <c r="D22" s="8" t="s">
        <v>8</v>
      </c>
      <c r="E22" s="9" t="s">
        <v>96</v>
      </c>
      <c r="F22" s="10" t="s">
        <v>54</v>
      </c>
      <c r="G22" s="10"/>
      <c r="H22" s="30">
        <f t="shared" si="0"/>
        <v>945000</v>
      </c>
      <c r="I22" s="30">
        <f t="shared" si="0"/>
        <v>689795</v>
      </c>
      <c r="J22" s="30">
        <f t="shared" si="0"/>
        <v>645000</v>
      </c>
    </row>
    <row r="23" spans="1:10" ht="37.5">
      <c r="A23" s="29" t="s">
        <v>153</v>
      </c>
      <c r="B23" s="7" t="s">
        <v>10</v>
      </c>
      <c r="C23" s="8" t="s">
        <v>3</v>
      </c>
      <c r="D23" s="8" t="s">
        <v>8</v>
      </c>
      <c r="E23" s="9" t="s">
        <v>96</v>
      </c>
      <c r="F23" s="10" t="s">
        <v>55</v>
      </c>
      <c r="G23" s="10"/>
      <c r="H23" s="30">
        <f>H24+H25</f>
        <v>945000</v>
      </c>
      <c r="I23" s="30">
        <f>I24+I25</f>
        <v>689795</v>
      </c>
      <c r="J23" s="30">
        <f>J24+J25</f>
        <v>645000</v>
      </c>
    </row>
    <row r="24" spans="1:10" ht="37.5">
      <c r="A24" s="20" t="s">
        <v>154</v>
      </c>
      <c r="B24" s="7" t="s">
        <v>10</v>
      </c>
      <c r="C24" s="8" t="s">
        <v>3</v>
      </c>
      <c r="D24" s="8" t="s">
        <v>8</v>
      </c>
      <c r="E24" s="9" t="s">
        <v>96</v>
      </c>
      <c r="F24" s="10" t="s">
        <v>17</v>
      </c>
      <c r="G24" s="10"/>
      <c r="H24" s="11">
        <v>725000</v>
      </c>
      <c r="I24" s="11">
        <v>530000</v>
      </c>
      <c r="J24" s="11">
        <v>496000</v>
      </c>
    </row>
    <row r="25" spans="1:10" ht="75">
      <c r="A25" s="20" t="s">
        <v>19</v>
      </c>
      <c r="B25" s="7" t="s">
        <v>10</v>
      </c>
      <c r="C25" s="8" t="s">
        <v>3</v>
      </c>
      <c r="D25" s="8" t="s">
        <v>8</v>
      </c>
      <c r="E25" s="9" t="s">
        <v>96</v>
      </c>
      <c r="F25" s="10" t="s">
        <v>18</v>
      </c>
      <c r="G25" s="10"/>
      <c r="H25" s="11">
        <v>220000</v>
      </c>
      <c r="I25" s="11">
        <v>159795</v>
      </c>
      <c r="J25" s="11">
        <v>149000</v>
      </c>
    </row>
    <row r="26" spans="1:10" ht="93.75">
      <c r="A26" s="39" t="s">
        <v>168</v>
      </c>
      <c r="B26" s="40" t="s">
        <v>10</v>
      </c>
      <c r="C26" s="6" t="s">
        <v>3</v>
      </c>
      <c r="D26" s="6" t="s">
        <v>4</v>
      </c>
      <c r="E26" s="41" t="s">
        <v>51</v>
      </c>
      <c r="F26" s="42" t="s">
        <v>0</v>
      </c>
      <c r="G26" s="42"/>
      <c r="H26" s="43">
        <f>H27</f>
        <v>1449000</v>
      </c>
      <c r="I26" s="43">
        <f>I27</f>
        <v>902332</v>
      </c>
      <c r="J26" s="43">
        <f>J27</f>
        <v>770500</v>
      </c>
    </row>
    <row r="27" spans="1:10" ht="37.5" customHeight="1">
      <c r="A27" s="64" t="s">
        <v>155</v>
      </c>
      <c r="B27" s="65" t="s">
        <v>10</v>
      </c>
      <c r="C27" s="56" t="s">
        <v>3</v>
      </c>
      <c r="D27" s="56" t="s">
        <v>4</v>
      </c>
      <c r="E27" s="57" t="s">
        <v>12</v>
      </c>
      <c r="F27" s="66" t="s">
        <v>0</v>
      </c>
      <c r="G27" s="66"/>
      <c r="H27" s="67">
        <f>H28+H32+H35</f>
        <v>1449000</v>
      </c>
      <c r="I27" s="67">
        <f>I28+I32+I35</f>
        <v>902332</v>
      </c>
      <c r="J27" s="67">
        <f>J28+J32+J35</f>
        <v>770500</v>
      </c>
    </row>
    <row r="28" spans="1:10" ht="112.5">
      <c r="A28" s="29" t="s">
        <v>57</v>
      </c>
      <c r="B28" s="7" t="s">
        <v>10</v>
      </c>
      <c r="C28" s="8" t="s">
        <v>3</v>
      </c>
      <c r="D28" s="8" t="s">
        <v>4</v>
      </c>
      <c r="E28" s="3" t="s">
        <v>12</v>
      </c>
      <c r="F28" s="10" t="s">
        <v>54</v>
      </c>
      <c r="G28" s="10"/>
      <c r="H28" s="11">
        <f>H29</f>
        <v>1242000</v>
      </c>
      <c r="I28" s="11">
        <f>I29</f>
        <v>822180</v>
      </c>
      <c r="J28" s="11">
        <f>J29</f>
        <v>720500</v>
      </c>
    </row>
    <row r="29" spans="1:10" ht="37.5">
      <c r="A29" s="29" t="s">
        <v>153</v>
      </c>
      <c r="B29" s="7" t="s">
        <v>10</v>
      </c>
      <c r="C29" s="8" t="s">
        <v>3</v>
      </c>
      <c r="D29" s="8" t="s">
        <v>4</v>
      </c>
      <c r="E29" s="3" t="s">
        <v>12</v>
      </c>
      <c r="F29" s="10" t="s">
        <v>55</v>
      </c>
      <c r="G29" s="10"/>
      <c r="H29" s="11">
        <f>H30+H31</f>
        <v>1242000</v>
      </c>
      <c r="I29" s="11">
        <f>I30+I31</f>
        <v>822180</v>
      </c>
      <c r="J29" s="11">
        <f>J30+J31</f>
        <v>720500</v>
      </c>
    </row>
    <row r="30" spans="1:10" ht="37.5">
      <c r="A30" s="20" t="s">
        <v>154</v>
      </c>
      <c r="B30" s="3">
        <v>805</v>
      </c>
      <c r="C30" s="12" t="s">
        <v>3</v>
      </c>
      <c r="D30" s="8" t="s">
        <v>4</v>
      </c>
      <c r="E30" s="3" t="s">
        <v>12</v>
      </c>
      <c r="F30" s="12" t="s">
        <v>17</v>
      </c>
      <c r="G30" s="12"/>
      <c r="H30" s="4">
        <v>950000</v>
      </c>
      <c r="I30" s="4">
        <v>631000</v>
      </c>
      <c r="J30" s="4">
        <v>553000</v>
      </c>
    </row>
    <row r="31" spans="1:10" ht="75">
      <c r="A31" s="20" t="s">
        <v>19</v>
      </c>
      <c r="B31" s="3">
        <v>805</v>
      </c>
      <c r="C31" s="12" t="s">
        <v>3</v>
      </c>
      <c r="D31" s="8" t="s">
        <v>4</v>
      </c>
      <c r="E31" s="3" t="s">
        <v>12</v>
      </c>
      <c r="F31" s="12" t="s">
        <v>18</v>
      </c>
      <c r="G31" s="12"/>
      <c r="H31" s="4">
        <v>292000</v>
      </c>
      <c r="I31" s="4">
        <v>191180</v>
      </c>
      <c r="J31" s="4">
        <v>167500</v>
      </c>
    </row>
    <row r="32" spans="1:10" ht="56.25">
      <c r="A32" s="31" t="s">
        <v>59</v>
      </c>
      <c r="B32" s="3">
        <v>805</v>
      </c>
      <c r="C32" s="12" t="s">
        <v>3</v>
      </c>
      <c r="D32" s="8" t="s">
        <v>4</v>
      </c>
      <c r="E32" s="3" t="s">
        <v>12</v>
      </c>
      <c r="F32" s="12" t="s">
        <v>58</v>
      </c>
      <c r="G32" s="12"/>
      <c r="H32" s="4">
        <f t="shared" ref="H32:J33" si="1">H33</f>
        <v>205000</v>
      </c>
      <c r="I32" s="4">
        <f t="shared" si="1"/>
        <v>79652</v>
      </c>
      <c r="J32" s="4">
        <f t="shared" si="1"/>
        <v>49500</v>
      </c>
    </row>
    <row r="33" spans="1:10" ht="56.25">
      <c r="A33" s="20" t="s">
        <v>156</v>
      </c>
      <c r="B33" s="3">
        <v>805</v>
      </c>
      <c r="C33" s="12" t="s">
        <v>3</v>
      </c>
      <c r="D33" s="8" t="s">
        <v>4</v>
      </c>
      <c r="E33" s="3" t="s">
        <v>12</v>
      </c>
      <c r="F33" s="12" t="s">
        <v>60</v>
      </c>
      <c r="G33" s="12"/>
      <c r="H33" s="4">
        <f t="shared" si="1"/>
        <v>205000</v>
      </c>
      <c r="I33" s="4">
        <f t="shared" si="1"/>
        <v>79652</v>
      </c>
      <c r="J33" s="4">
        <f t="shared" si="1"/>
        <v>49500</v>
      </c>
    </row>
    <row r="34" spans="1:10">
      <c r="A34" s="17" t="s">
        <v>135</v>
      </c>
      <c r="B34" s="3">
        <v>805</v>
      </c>
      <c r="C34" s="12" t="s">
        <v>3</v>
      </c>
      <c r="D34" s="8" t="s">
        <v>4</v>
      </c>
      <c r="E34" s="3" t="s">
        <v>12</v>
      </c>
      <c r="F34" s="12" t="s">
        <v>20</v>
      </c>
      <c r="G34" s="12"/>
      <c r="H34" s="4">
        <v>205000</v>
      </c>
      <c r="I34" s="4">
        <v>79652</v>
      </c>
      <c r="J34" s="4">
        <v>49500</v>
      </c>
    </row>
    <row r="35" spans="1:10">
      <c r="A35" s="17" t="s">
        <v>63</v>
      </c>
      <c r="B35" s="3">
        <v>805</v>
      </c>
      <c r="C35" s="12" t="s">
        <v>3</v>
      </c>
      <c r="D35" s="8" t="s">
        <v>4</v>
      </c>
      <c r="E35" s="3" t="s">
        <v>12</v>
      </c>
      <c r="F35" s="12" t="s">
        <v>61</v>
      </c>
      <c r="G35" s="12"/>
      <c r="H35" s="4">
        <f t="shared" ref="H35:J36" si="2">H36</f>
        <v>2000</v>
      </c>
      <c r="I35" s="4">
        <f t="shared" si="2"/>
        <v>500</v>
      </c>
      <c r="J35" s="4">
        <f t="shared" si="2"/>
        <v>500</v>
      </c>
    </row>
    <row r="36" spans="1:10">
      <c r="A36" s="17" t="s">
        <v>64</v>
      </c>
      <c r="B36" s="3">
        <v>805</v>
      </c>
      <c r="C36" s="12" t="s">
        <v>3</v>
      </c>
      <c r="D36" s="8" t="s">
        <v>4</v>
      </c>
      <c r="E36" s="3" t="s">
        <v>12</v>
      </c>
      <c r="F36" s="12" t="s">
        <v>62</v>
      </c>
      <c r="G36" s="12"/>
      <c r="H36" s="4">
        <f t="shared" si="2"/>
        <v>2000</v>
      </c>
      <c r="I36" s="4">
        <f t="shared" si="2"/>
        <v>500</v>
      </c>
      <c r="J36" s="4">
        <f t="shared" si="2"/>
        <v>500</v>
      </c>
    </row>
    <row r="37" spans="1:10">
      <c r="A37" s="17" t="s">
        <v>22</v>
      </c>
      <c r="B37" s="3">
        <v>805</v>
      </c>
      <c r="C37" s="12" t="s">
        <v>3</v>
      </c>
      <c r="D37" s="8" t="s">
        <v>4</v>
      </c>
      <c r="E37" s="3" t="s">
        <v>12</v>
      </c>
      <c r="F37" s="12" t="s">
        <v>21</v>
      </c>
      <c r="G37" s="12"/>
      <c r="H37" s="4">
        <v>2000</v>
      </c>
      <c r="I37" s="4">
        <v>500</v>
      </c>
      <c r="J37" s="4">
        <v>500</v>
      </c>
    </row>
    <row r="38" spans="1:10" ht="75">
      <c r="A38" s="32" t="s">
        <v>143</v>
      </c>
      <c r="B38" s="33">
        <v>805</v>
      </c>
      <c r="C38" s="37" t="s">
        <v>3</v>
      </c>
      <c r="D38" s="6" t="s">
        <v>117</v>
      </c>
      <c r="E38" s="36" t="s">
        <v>51</v>
      </c>
      <c r="F38" s="37" t="s">
        <v>0</v>
      </c>
      <c r="G38" s="37" t="s">
        <v>0</v>
      </c>
      <c r="H38" s="38">
        <f t="shared" ref="H38:J40" si="3">H39</f>
        <v>59542</v>
      </c>
      <c r="I38" s="38">
        <f t="shared" si="3"/>
        <v>59542</v>
      </c>
      <c r="J38" s="38">
        <f t="shared" si="3"/>
        <v>59542</v>
      </c>
    </row>
    <row r="39" spans="1:10" ht="158.25" customHeight="1">
      <c r="A39" s="73" t="s">
        <v>157</v>
      </c>
      <c r="B39" s="61">
        <v>805</v>
      </c>
      <c r="C39" s="55" t="s">
        <v>3</v>
      </c>
      <c r="D39" s="56" t="s">
        <v>117</v>
      </c>
      <c r="E39" s="57" t="s">
        <v>122</v>
      </c>
      <c r="F39" s="55" t="s">
        <v>0</v>
      </c>
      <c r="G39" s="55"/>
      <c r="H39" s="58">
        <f t="shared" si="3"/>
        <v>59542</v>
      </c>
      <c r="I39" s="58">
        <f>I40</f>
        <v>59542</v>
      </c>
      <c r="J39" s="58">
        <f t="shared" si="3"/>
        <v>59542</v>
      </c>
    </row>
    <row r="40" spans="1:10">
      <c r="A40" s="112" t="s">
        <v>118</v>
      </c>
      <c r="B40" s="13">
        <v>805</v>
      </c>
      <c r="C40" s="12" t="s">
        <v>3</v>
      </c>
      <c r="D40" s="8" t="s">
        <v>117</v>
      </c>
      <c r="E40" s="3" t="s">
        <v>122</v>
      </c>
      <c r="F40" s="12" t="s">
        <v>119</v>
      </c>
      <c r="G40" s="12"/>
      <c r="H40" s="4">
        <f t="shared" si="3"/>
        <v>59542</v>
      </c>
      <c r="I40" s="4">
        <f t="shared" si="3"/>
        <v>59542</v>
      </c>
      <c r="J40" s="4">
        <f t="shared" si="3"/>
        <v>59542</v>
      </c>
    </row>
    <row r="41" spans="1:10">
      <c r="A41" s="112" t="s">
        <v>120</v>
      </c>
      <c r="B41" s="13">
        <v>805</v>
      </c>
      <c r="C41" s="12" t="s">
        <v>3</v>
      </c>
      <c r="D41" s="8" t="s">
        <v>117</v>
      </c>
      <c r="E41" s="3" t="s">
        <v>122</v>
      </c>
      <c r="F41" s="12" t="s">
        <v>121</v>
      </c>
      <c r="G41" s="12"/>
      <c r="H41" s="4">
        <v>59542</v>
      </c>
      <c r="I41" s="4">
        <v>59542</v>
      </c>
      <c r="J41" s="4">
        <v>59542</v>
      </c>
    </row>
    <row r="42" spans="1:10" ht="37.5">
      <c r="A42" s="113" t="s">
        <v>179</v>
      </c>
      <c r="B42" s="33">
        <v>805</v>
      </c>
      <c r="C42" s="37" t="s">
        <v>3</v>
      </c>
      <c r="D42" s="6" t="s">
        <v>50</v>
      </c>
      <c r="E42" s="36" t="s">
        <v>51</v>
      </c>
      <c r="F42" s="37" t="s">
        <v>0</v>
      </c>
      <c r="G42" s="37"/>
      <c r="H42" s="38">
        <f>H43</f>
        <v>153215.97</v>
      </c>
      <c r="I42" s="38">
        <f>I43</f>
        <v>0</v>
      </c>
      <c r="J42" s="38">
        <f>J43</f>
        <v>0</v>
      </c>
    </row>
    <row r="43" spans="1:10" ht="56.25">
      <c r="A43" s="63" t="s">
        <v>183</v>
      </c>
      <c r="B43" s="61">
        <v>805</v>
      </c>
      <c r="C43" s="55" t="s">
        <v>3</v>
      </c>
      <c r="D43" s="56" t="s">
        <v>50</v>
      </c>
      <c r="E43" s="57" t="s">
        <v>180</v>
      </c>
      <c r="F43" s="55" t="s">
        <v>0</v>
      </c>
      <c r="G43" s="12"/>
      <c r="H43" s="4">
        <f>H44</f>
        <v>153215.97</v>
      </c>
      <c r="I43" s="4">
        <f>I44</f>
        <v>0</v>
      </c>
      <c r="J43" s="4">
        <f>J44</f>
        <v>0</v>
      </c>
    </row>
    <row r="44" spans="1:10">
      <c r="A44" s="17" t="s">
        <v>63</v>
      </c>
      <c r="B44" s="13">
        <v>805</v>
      </c>
      <c r="C44" s="12" t="s">
        <v>3</v>
      </c>
      <c r="D44" s="8" t="s">
        <v>50</v>
      </c>
      <c r="E44" s="3" t="s">
        <v>180</v>
      </c>
      <c r="F44" s="12" t="s">
        <v>61</v>
      </c>
      <c r="G44" s="12"/>
      <c r="H44" s="4">
        <f>H45</f>
        <v>153215.97</v>
      </c>
      <c r="I44" s="4">
        <f>I45</f>
        <v>0</v>
      </c>
      <c r="J44" s="4">
        <f>J45</f>
        <v>0</v>
      </c>
    </row>
    <row r="45" spans="1:10">
      <c r="A45" s="20" t="s">
        <v>181</v>
      </c>
      <c r="B45" s="13">
        <v>805</v>
      </c>
      <c r="C45" s="12" t="s">
        <v>3</v>
      </c>
      <c r="D45" s="8" t="s">
        <v>50</v>
      </c>
      <c r="E45" s="3" t="s">
        <v>180</v>
      </c>
      <c r="F45" s="12" t="s">
        <v>182</v>
      </c>
      <c r="G45" s="12"/>
      <c r="H45" s="4">
        <v>153215.97</v>
      </c>
      <c r="I45" s="4">
        <v>0</v>
      </c>
      <c r="J45" s="4">
        <v>0</v>
      </c>
    </row>
    <row r="46" spans="1:10" ht="37.5" customHeight="1">
      <c r="A46" s="32" t="s">
        <v>65</v>
      </c>
      <c r="B46" s="33">
        <v>805</v>
      </c>
      <c r="C46" s="34" t="s">
        <v>3</v>
      </c>
      <c r="D46" s="35">
        <v>11</v>
      </c>
      <c r="E46" s="36" t="s">
        <v>51</v>
      </c>
      <c r="F46" s="37" t="s">
        <v>0</v>
      </c>
      <c r="G46" s="37"/>
      <c r="H46" s="38">
        <f>H48</f>
        <v>30000</v>
      </c>
      <c r="I46" s="38">
        <f>I48</f>
        <v>20000</v>
      </c>
      <c r="J46" s="38">
        <f>J48</f>
        <v>20000</v>
      </c>
    </row>
    <row r="47" spans="1:10" ht="37.5">
      <c r="A47" s="63" t="s">
        <v>158</v>
      </c>
      <c r="B47" s="61">
        <v>805</v>
      </c>
      <c r="C47" s="54" t="s">
        <v>3</v>
      </c>
      <c r="D47" s="62">
        <v>11</v>
      </c>
      <c r="E47" s="57" t="s">
        <v>134</v>
      </c>
      <c r="F47" s="55" t="s">
        <v>0</v>
      </c>
      <c r="G47" s="80"/>
      <c r="H47" s="58">
        <f t="shared" ref="H47:J48" si="4">H48</f>
        <v>30000</v>
      </c>
      <c r="I47" s="58">
        <f t="shared" si="4"/>
        <v>20000</v>
      </c>
      <c r="J47" s="58">
        <f t="shared" si="4"/>
        <v>20000</v>
      </c>
    </row>
    <row r="48" spans="1:10">
      <c r="A48" s="17" t="s">
        <v>63</v>
      </c>
      <c r="B48" s="13">
        <v>805</v>
      </c>
      <c r="C48" s="14" t="s">
        <v>3</v>
      </c>
      <c r="D48" s="15">
        <v>11</v>
      </c>
      <c r="E48" s="3" t="s">
        <v>134</v>
      </c>
      <c r="F48" s="12" t="s">
        <v>61</v>
      </c>
      <c r="G48" s="12"/>
      <c r="H48" s="4">
        <f t="shared" si="4"/>
        <v>30000</v>
      </c>
      <c r="I48" s="4">
        <f t="shared" si="4"/>
        <v>20000</v>
      </c>
      <c r="J48" s="4">
        <f t="shared" si="4"/>
        <v>20000</v>
      </c>
    </row>
    <row r="49" spans="1:10">
      <c r="A49" s="17" t="s">
        <v>28</v>
      </c>
      <c r="B49" s="13">
        <v>805</v>
      </c>
      <c r="C49" s="14" t="s">
        <v>3</v>
      </c>
      <c r="D49" s="15">
        <v>11</v>
      </c>
      <c r="E49" s="3" t="s">
        <v>134</v>
      </c>
      <c r="F49" s="12" t="s">
        <v>27</v>
      </c>
      <c r="G49" s="12"/>
      <c r="H49" s="4">
        <v>30000</v>
      </c>
      <c r="I49" s="4">
        <v>20000</v>
      </c>
      <c r="J49" s="4">
        <v>20000</v>
      </c>
    </row>
    <row r="50" spans="1:10">
      <c r="A50" s="46" t="s">
        <v>69</v>
      </c>
      <c r="B50" s="33">
        <v>805</v>
      </c>
      <c r="C50" s="34" t="s">
        <v>3</v>
      </c>
      <c r="D50" s="35">
        <v>13</v>
      </c>
      <c r="E50" s="36" t="s">
        <v>51</v>
      </c>
      <c r="F50" s="37" t="s">
        <v>0</v>
      </c>
      <c r="G50" s="37"/>
      <c r="H50" s="38">
        <f>H51+H55+H63+H67+H71+H75+H79+H83+H87+H91+H59</f>
        <v>197608.21</v>
      </c>
      <c r="I50" s="38">
        <f>I51+I55+I63+I67+I71+I75+I79+I83+I87+I91</f>
        <v>69153.41</v>
      </c>
      <c r="J50" s="38">
        <f>J51+J55+J63+J67+J71+J75+J79+J83+J87+J91</f>
        <v>37980.410000000003</v>
      </c>
    </row>
    <row r="51" spans="1:10" ht="125.25" customHeight="1">
      <c r="A51" s="60" t="s">
        <v>159</v>
      </c>
      <c r="B51" s="61">
        <v>805</v>
      </c>
      <c r="C51" s="54" t="s">
        <v>3</v>
      </c>
      <c r="D51" s="62">
        <v>13</v>
      </c>
      <c r="E51" s="57" t="s">
        <v>97</v>
      </c>
      <c r="F51" s="55" t="s">
        <v>0</v>
      </c>
      <c r="G51" s="55"/>
      <c r="H51" s="58">
        <f>H52</f>
        <v>50000</v>
      </c>
      <c r="I51" s="58">
        <f t="shared" ref="H51:J53" si="5">I52</f>
        <v>20000</v>
      </c>
      <c r="J51" s="58">
        <f t="shared" si="5"/>
        <v>0</v>
      </c>
    </row>
    <row r="52" spans="1:10" ht="66.75" customHeight="1">
      <c r="A52" s="31" t="s">
        <v>59</v>
      </c>
      <c r="B52" s="13">
        <v>805</v>
      </c>
      <c r="C52" s="14" t="s">
        <v>3</v>
      </c>
      <c r="D52" s="15">
        <v>13</v>
      </c>
      <c r="E52" s="3" t="s">
        <v>97</v>
      </c>
      <c r="F52" s="12" t="s">
        <v>58</v>
      </c>
      <c r="G52" s="12"/>
      <c r="H52" s="4">
        <f t="shared" si="5"/>
        <v>50000</v>
      </c>
      <c r="I52" s="4">
        <f t="shared" si="5"/>
        <v>20000</v>
      </c>
      <c r="J52" s="4">
        <f t="shared" si="5"/>
        <v>0</v>
      </c>
    </row>
    <row r="53" spans="1:10" ht="56.25">
      <c r="A53" s="20" t="s">
        <v>156</v>
      </c>
      <c r="B53" s="13">
        <v>805</v>
      </c>
      <c r="C53" s="14" t="s">
        <v>3</v>
      </c>
      <c r="D53" s="15">
        <v>13</v>
      </c>
      <c r="E53" s="3" t="s">
        <v>97</v>
      </c>
      <c r="F53" s="12" t="s">
        <v>60</v>
      </c>
      <c r="G53" s="12"/>
      <c r="H53" s="4">
        <f t="shared" si="5"/>
        <v>50000</v>
      </c>
      <c r="I53" s="4">
        <f t="shared" si="5"/>
        <v>20000</v>
      </c>
      <c r="J53" s="4">
        <f t="shared" si="5"/>
        <v>0</v>
      </c>
    </row>
    <row r="54" spans="1:10">
      <c r="A54" s="17" t="s">
        <v>135</v>
      </c>
      <c r="B54" s="13">
        <v>805</v>
      </c>
      <c r="C54" s="14" t="s">
        <v>3</v>
      </c>
      <c r="D54" s="15">
        <v>13</v>
      </c>
      <c r="E54" s="3" t="s">
        <v>97</v>
      </c>
      <c r="F54" s="12" t="s">
        <v>20</v>
      </c>
      <c r="G54" s="12"/>
      <c r="H54" s="4">
        <v>50000</v>
      </c>
      <c r="I54" s="4">
        <v>20000</v>
      </c>
      <c r="J54" s="4">
        <v>0</v>
      </c>
    </row>
    <row r="55" spans="1:10" ht="37.5">
      <c r="A55" s="60" t="s">
        <v>99</v>
      </c>
      <c r="B55" s="61">
        <v>805</v>
      </c>
      <c r="C55" s="54" t="s">
        <v>3</v>
      </c>
      <c r="D55" s="62">
        <v>13</v>
      </c>
      <c r="E55" s="57" t="s">
        <v>98</v>
      </c>
      <c r="F55" s="55" t="s">
        <v>0</v>
      </c>
      <c r="G55" s="55"/>
      <c r="H55" s="58">
        <f t="shared" ref="H55:J65" si="6">H56</f>
        <v>40000</v>
      </c>
      <c r="I55" s="58">
        <f t="shared" si="6"/>
        <v>10000</v>
      </c>
      <c r="J55" s="58">
        <f t="shared" si="6"/>
        <v>5000</v>
      </c>
    </row>
    <row r="56" spans="1:10" ht="56.25">
      <c r="A56" s="31" t="s">
        <v>59</v>
      </c>
      <c r="B56" s="13">
        <v>805</v>
      </c>
      <c r="C56" s="14" t="s">
        <v>3</v>
      </c>
      <c r="D56" s="15">
        <v>13</v>
      </c>
      <c r="E56" s="3" t="s">
        <v>98</v>
      </c>
      <c r="F56" s="12" t="s">
        <v>58</v>
      </c>
      <c r="G56" s="12"/>
      <c r="H56" s="4">
        <f t="shared" si="6"/>
        <v>40000</v>
      </c>
      <c r="I56" s="4">
        <f t="shared" si="6"/>
        <v>10000</v>
      </c>
      <c r="J56" s="4">
        <f t="shared" si="6"/>
        <v>5000</v>
      </c>
    </row>
    <row r="57" spans="1:10" ht="56.25">
      <c r="A57" s="20" t="s">
        <v>156</v>
      </c>
      <c r="B57" s="13">
        <v>805</v>
      </c>
      <c r="C57" s="14" t="s">
        <v>3</v>
      </c>
      <c r="D57" s="15">
        <v>13</v>
      </c>
      <c r="E57" s="3" t="s">
        <v>98</v>
      </c>
      <c r="F57" s="12" t="s">
        <v>60</v>
      </c>
      <c r="G57" s="12"/>
      <c r="H57" s="4">
        <f t="shared" si="6"/>
        <v>40000</v>
      </c>
      <c r="I57" s="4">
        <f t="shared" si="6"/>
        <v>10000</v>
      </c>
      <c r="J57" s="4">
        <f t="shared" si="6"/>
        <v>5000</v>
      </c>
    </row>
    <row r="58" spans="1:10">
      <c r="A58" s="17" t="s">
        <v>135</v>
      </c>
      <c r="B58" s="13">
        <v>805</v>
      </c>
      <c r="C58" s="14" t="s">
        <v>3</v>
      </c>
      <c r="D58" s="15">
        <v>13</v>
      </c>
      <c r="E58" s="3" t="s">
        <v>98</v>
      </c>
      <c r="F58" s="12" t="s">
        <v>20</v>
      </c>
      <c r="G58" s="12"/>
      <c r="H58" s="4">
        <v>40000</v>
      </c>
      <c r="I58" s="4">
        <v>10000</v>
      </c>
      <c r="J58" s="4">
        <v>5000</v>
      </c>
    </row>
    <row r="59" spans="1:10" ht="85.5" customHeight="1">
      <c r="A59" s="63" t="s">
        <v>141</v>
      </c>
      <c r="B59" s="61">
        <v>805</v>
      </c>
      <c r="C59" s="54" t="s">
        <v>3</v>
      </c>
      <c r="D59" s="62">
        <v>13</v>
      </c>
      <c r="E59" s="57" t="s">
        <v>142</v>
      </c>
      <c r="F59" s="55" t="s">
        <v>0</v>
      </c>
      <c r="G59" s="55"/>
      <c r="H59" s="58">
        <f t="shared" ref="H59:J61" si="7">H60</f>
        <v>5000</v>
      </c>
      <c r="I59" s="58">
        <f t="shared" si="7"/>
        <v>0</v>
      </c>
      <c r="J59" s="58">
        <f t="shared" si="7"/>
        <v>0</v>
      </c>
    </row>
    <row r="60" spans="1:10" ht="56.25">
      <c r="A60" s="31" t="s">
        <v>59</v>
      </c>
      <c r="B60" s="13">
        <v>805</v>
      </c>
      <c r="C60" s="14" t="s">
        <v>3</v>
      </c>
      <c r="D60" s="15">
        <v>13</v>
      </c>
      <c r="E60" s="3" t="s">
        <v>142</v>
      </c>
      <c r="F60" s="12" t="s">
        <v>58</v>
      </c>
      <c r="G60" s="12"/>
      <c r="H60" s="4">
        <f t="shared" si="7"/>
        <v>5000</v>
      </c>
      <c r="I60" s="4">
        <f t="shared" si="7"/>
        <v>0</v>
      </c>
      <c r="J60" s="4">
        <f t="shared" si="7"/>
        <v>0</v>
      </c>
    </row>
    <row r="61" spans="1:10" ht="56.25">
      <c r="A61" s="20" t="s">
        <v>156</v>
      </c>
      <c r="B61" s="13">
        <v>805</v>
      </c>
      <c r="C61" s="14" t="s">
        <v>3</v>
      </c>
      <c r="D61" s="15">
        <v>13</v>
      </c>
      <c r="E61" s="3" t="s">
        <v>142</v>
      </c>
      <c r="F61" s="12" t="s">
        <v>60</v>
      </c>
      <c r="G61" s="12"/>
      <c r="H61" s="4">
        <f t="shared" si="7"/>
        <v>5000</v>
      </c>
      <c r="I61" s="4">
        <f t="shared" si="7"/>
        <v>0</v>
      </c>
      <c r="J61" s="4">
        <f t="shared" si="7"/>
        <v>0</v>
      </c>
    </row>
    <row r="62" spans="1:10">
      <c r="A62" s="17" t="s">
        <v>135</v>
      </c>
      <c r="B62" s="13">
        <v>805</v>
      </c>
      <c r="C62" s="14" t="s">
        <v>3</v>
      </c>
      <c r="D62" s="15">
        <v>13</v>
      </c>
      <c r="E62" s="3" t="s">
        <v>142</v>
      </c>
      <c r="F62" s="12" t="s">
        <v>20</v>
      </c>
      <c r="G62" s="12"/>
      <c r="H62" s="4">
        <v>5000</v>
      </c>
      <c r="I62" s="4">
        <v>0</v>
      </c>
      <c r="J62" s="4">
        <v>0</v>
      </c>
    </row>
    <row r="63" spans="1:10" ht="131.25">
      <c r="A63" s="71" t="s">
        <v>103</v>
      </c>
      <c r="B63" s="61">
        <v>805</v>
      </c>
      <c r="C63" s="54" t="s">
        <v>3</v>
      </c>
      <c r="D63" s="62">
        <v>13</v>
      </c>
      <c r="E63" s="57" t="s">
        <v>104</v>
      </c>
      <c r="F63" s="55" t="s">
        <v>0</v>
      </c>
      <c r="G63" s="55"/>
      <c r="H63" s="58">
        <f>H64</f>
        <v>153.81</v>
      </c>
      <c r="I63" s="58">
        <f t="shared" ref="I63:J63" si="8">I64</f>
        <v>0</v>
      </c>
      <c r="J63" s="58">
        <f t="shared" si="8"/>
        <v>0</v>
      </c>
    </row>
    <row r="64" spans="1:10" ht="56.25">
      <c r="A64" s="31" t="s">
        <v>59</v>
      </c>
      <c r="B64" s="13">
        <v>805</v>
      </c>
      <c r="C64" s="14" t="s">
        <v>3</v>
      </c>
      <c r="D64" s="15">
        <v>13</v>
      </c>
      <c r="E64" s="3" t="s">
        <v>104</v>
      </c>
      <c r="F64" s="12" t="s">
        <v>58</v>
      </c>
      <c r="G64" s="12"/>
      <c r="H64" s="4">
        <f t="shared" si="6"/>
        <v>153.81</v>
      </c>
      <c r="I64" s="4">
        <f t="shared" si="6"/>
        <v>0</v>
      </c>
      <c r="J64" s="4">
        <f t="shared" si="6"/>
        <v>0</v>
      </c>
    </row>
    <row r="65" spans="1:18" ht="56.25">
      <c r="A65" s="20" t="s">
        <v>156</v>
      </c>
      <c r="B65" s="13">
        <v>805</v>
      </c>
      <c r="C65" s="14" t="s">
        <v>3</v>
      </c>
      <c r="D65" s="15">
        <v>13</v>
      </c>
      <c r="E65" s="3" t="s">
        <v>104</v>
      </c>
      <c r="F65" s="12" t="s">
        <v>60</v>
      </c>
      <c r="G65" s="12"/>
      <c r="H65" s="4">
        <f t="shared" si="6"/>
        <v>153.81</v>
      </c>
      <c r="I65" s="4">
        <f t="shared" si="6"/>
        <v>0</v>
      </c>
      <c r="J65" s="4">
        <f t="shared" si="6"/>
        <v>0</v>
      </c>
      <c r="R65" s="81"/>
    </row>
    <row r="66" spans="1:18">
      <c r="A66" s="17" t="s">
        <v>135</v>
      </c>
      <c r="B66" s="13">
        <v>805</v>
      </c>
      <c r="C66" s="14" t="s">
        <v>3</v>
      </c>
      <c r="D66" s="15">
        <v>13</v>
      </c>
      <c r="E66" s="3" t="s">
        <v>104</v>
      </c>
      <c r="F66" s="12" t="s">
        <v>20</v>
      </c>
      <c r="G66" s="12"/>
      <c r="H66" s="4">
        <v>153.81</v>
      </c>
      <c r="I66" s="4">
        <v>0</v>
      </c>
      <c r="J66" s="4">
        <v>0</v>
      </c>
    </row>
    <row r="67" spans="1:18" ht="225">
      <c r="A67" s="71" t="s">
        <v>105</v>
      </c>
      <c r="B67" s="61">
        <v>805</v>
      </c>
      <c r="C67" s="54" t="s">
        <v>3</v>
      </c>
      <c r="D67" s="62">
        <v>13</v>
      </c>
      <c r="E67" s="57" t="s">
        <v>106</v>
      </c>
      <c r="F67" s="55" t="s">
        <v>0</v>
      </c>
      <c r="G67" s="55"/>
      <c r="H67" s="58">
        <f t="shared" ref="H67:J69" si="9">H68</f>
        <v>647.58000000000004</v>
      </c>
      <c r="I67" s="58">
        <f t="shared" si="9"/>
        <v>0</v>
      </c>
      <c r="J67" s="58">
        <f t="shared" si="9"/>
        <v>0</v>
      </c>
    </row>
    <row r="68" spans="1:18" ht="64.5" customHeight="1">
      <c r="A68" s="31" t="s">
        <v>59</v>
      </c>
      <c r="B68" s="13">
        <v>805</v>
      </c>
      <c r="C68" s="14" t="s">
        <v>3</v>
      </c>
      <c r="D68" s="15">
        <v>13</v>
      </c>
      <c r="E68" s="3" t="s">
        <v>106</v>
      </c>
      <c r="F68" s="12" t="s">
        <v>58</v>
      </c>
      <c r="G68" s="12"/>
      <c r="H68" s="4">
        <f t="shared" si="9"/>
        <v>647.58000000000004</v>
      </c>
      <c r="I68" s="4">
        <f t="shared" si="9"/>
        <v>0</v>
      </c>
      <c r="J68" s="4">
        <f t="shared" si="9"/>
        <v>0</v>
      </c>
    </row>
    <row r="69" spans="1:18" ht="56.25">
      <c r="A69" s="20" t="s">
        <v>156</v>
      </c>
      <c r="B69" s="13">
        <v>805</v>
      </c>
      <c r="C69" s="14" t="s">
        <v>3</v>
      </c>
      <c r="D69" s="15">
        <v>13</v>
      </c>
      <c r="E69" s="3" t="s">
        <v>106</v>
      </c>
      <c r="F69" s="12" t="s">
        <v>60</v>
      </c>
      <c r="G69" s="12"/>
      <c r="H69" s="4">
        <f t="shared" si="9"/>
        <v>647.58000000000004</v>
      </c>
      <c r="I69" s="4">
        <f t="shared" si="9"/>
        <v>0</v>
      </c>
      <c r="J69" s="4">
        <f t="shared" si="9"/>
        <v>0</v>
      </c>
    </row>
    <row r="70" spans="1:18">
      <c r="A70" s="17" t="s">
        <v>135</v>
      </c>
      <c r="B70" s="13">
        <v>805</v>
      </c>
      <c r="C70" s="14" t="s">
        <v>3</v>
      </c>
      <c r="D70" s="15">
        <v>13</v>
      </c>
      <c r="E70" s="3" t="s">
        <v>106</v>
      </c>
      <c r="F70" s="12" t="s">
        <v>20</v>
      </c>
      <c r="G70" s="12"/>
      <c r="H70" s="4">
        <v>647.58000000000004</v>
      </c>
      <c r="I70" s="4">
        <v>0</v>
      </c>
      <c r="J70" s="4">
        <v>0</v>
      </c>
    </row>
    <row r="71" spans="1:18" ht="56.25">
      <c r="A71" s="71" t="s">
        <v>108</v>
      </c>
      <c r="B71" s="61">
        <v>805</v>
      </c>
      <c r="C71" s="54" t="s">
        <v>3</v>
      </c>
      <c r="D71" s="62">
        <v>13</v>
      </c>
      <c r="E71" s="57" t="s">
        <v>107</v>
      </c>
      <c r="F71" s="55" t="s">
        <v>0</v>
      </c>
      <c r="G71" s="55"/>
      <c r="H71" s="58">
        <f t="shared" ref="H71:J73" si="10">H72</f>
        <v>153.81</v>
      </c>
      <c r="I71" s="58">
        <f t="shared" si="10"/>
        <v>0</v>
      </c>
      <c r="J71" s="58">
        <f t="shared" si="10"/>
        <v>0</v>
      </c>
    </row>
    <row r="72" spans="1:18" ht="56.25">
      <c r="A72" s="31" t="s">
        <v>59</v>
      </c>
      <c r="B72" s="13">
        <v>805</v>
      </c>
      <c r="C72" s="14" t="s">
        <v>3</v>
      </c>
      <c r="D72" s="15">
        <v>13</v>
      </c>
      <c r="E72" s="3" t="s">
        <v>107</v>
      </c>
      <c r="F72" s="12" t="s">
        <v>58</v>
      </c>
      <c r="G72" s="12"/>
      <c r="H72" s="4">
        <f t="shared" si="10"/>
        <v>153.81</v>
      </c>
      <c r="I72" s="4">
        <f t="shared" si="10"/>
        <v>0</v>
      </c>
      <c r="J72" s="4">
        <f t="shared" si="10"/>
        <v>0</v>
      </c>
    </row>
    <row r="73" spans="1:18" ht="56.25">
      <c r="A73" s="20" t="s">
        <v>156</v>
      </c>
      <c r="B73" s="13">
        <v>805</v>
      </c>
      <c r="C73" s="14" t="s">
        <v>3</v>
      </c>
      <c r="D73" s="15">
        <v>13</v>
      </c>
      <c r="E73" s="3" t="s">
        <v>107</v>
      </c>
      <c r="F73" s="12" t="s">
        <v>60</v>
      </c>
      <c r="G73" s="12"/>
      <c r="H73" s="4">
        <f t="shared" si="10"/>
        <v>153.81</v>
      </c>
      <c r="I73" s="4">
        <f t="shared" si="10"/>
        <v>0</v>
      </c>
      <c r="J73" s="4">
        <f t="shared" si="10"/>
        <v>0</v>
      </c>
    </row>
    <row r="74" spans="1:18">
      <c r="A74" s="17" t="s">
        <v>135</v>
      </c>
      <c r="B74" s="13">
        <v>805</v>
      </c>
      <c r="C74" s="14" t="s">
        <v>3</v>
      </c>
      <c r="D74" s="15">
        <v>13</v>
      </c>
      <c r="E74" s="3" t="s">
        <v>107</v>
      </c>
      <c r="F74" s="12" t="s">
        <v>20</v>
      </c>
      <c r="G74" s="12"/>
      <c r="H74" s="4">
        <v>153.81</v>
      </c>
      <c r="I74" s="4">
        <v>0</v>
      </c>
      <c r="J74" s="4">
        <v>0</v>
      </c>
    </row>
    <row r="75" spans="1:18" ht="75">
      <c r="A75" s="71" t="s">
        <v>110</v>
      </c>
      <c r="B75" s="61">
        <v>805</v>
      </c>
      <c r="C75" s="54" t="s">
        <v>3</v>
      </c>
      <c r="D75" s="62">
        <v>13</v>
      </c>
      <c r="E75" s="57" t="s">
        <v>109</v>
      </c>
      <c r="F75" s="55" t="s">
        <v>0</v>
      </c>
      <c r="G75" s="55"/>
      <c r="H75" s="58">
        <f t="shared" ref="H75:J77" si="11">H76</f>
        <v>153.81</v>
      </c>
      <c r="I75" s="58">
        <f t="shared" si="11"/>
        <v>0</v>
      </c>
      <c r="J75" s="58">
        <f t="shared" si="11"/>
        <v>0</v>
      </c>
    </row>
    <row r="76" spans="1:18" ht="75" customHeight="1">
      <c r="A76" s="31" t="s">
        <v>59</v>
      </c>
      <c r="B76" s="13">
        <v>805</v>
      </c>
      <c r="C76" s="14" t="s">
        <v>3</v>
      </c>
      <c r="D76" s="15">
        <v>13</v>
      </c>
      <c r="E76" s="3" t="s">
        <v>109</v>
      </c>
      <c r="F76" s="12" t="s">
        <v>58</v>
      </c>
      <c r="G76" s="12"/>
      <c r="H76" s="4">
        <f t="shared" si="11"/>
        <v>153.81</v>
      </c>
      <c r="I76" s="4">
        <f t="shared" si="11"/>
        <v>0</v>
      </c>
      <c r="J76" s="4">
        <f t="shared" si="11"/>
        <v>0</v>
      </c>
    </row>
    <row r="77" spans="1:18" ht="56.25">
      <c r="A77" s="20" t="s">
        <v>156</v>
      </c>
      <c r="B77" s="13">
        <v>805</v>
      </c>
      <c r="C77" s="14" t="s">
        <v>3</v>
      </c>
      <c r="D77" s="15">
        <v>13</v>
      </c>
      <c r="E77" s="3" t="s">
        <v>109</v>
      </c>
      <c r="F77" s="12" t="s">
        <v>60</v>
      </c>
      <c r="G77" s="12"/>
      <c r="H77" s="4">
        <f t="shared" si="11"/>
        <v>153.81</v>
      </c>
      <c r="I77" s="4">
        <f t="shared" si="11"/>
        <v>0</v>
      </c>
      <c r="J77" s="4">
        <f t="shared" si="11"/>
        <v>0</v>
      </c>
    </row>
    <row r="78" spans="1:18">
      <c r="A78" s="17" t="s">
        <v>135</v>
      </c>
      <c r="B78" s="13">
        <v>805</v>
      </c>
      <c r="C78" s="14" t="s">
        <v>3</v>
      </c>
      <c r="D78" s="15">
        <v>13</v>
      </c>
      <c r="E78" s="3" t="s">
        <v>109</v>
      </c>
      <c r="F78" s="12" t="s">
        <v>20</v>
      </c>
      <c r="G78" s="12"/>
      <c r="H78" s="4">
        <v>153.81</v>
      </c>
      <c r="I78" s="4">
        <v>0</v>
      </c>
      <c r="J78" s="4">
        <v>0</v>
      </c>
    </row>
    <row r="79" spans="1:18" ht="112.5">
      <c r="A79" s="71" t="s">
        <v>160</v>
      </c>
      <c r="B79" s="61">
        <v>805</v>
      </c>
      <c r="C79" s="54" t="s">
        <v>3</v>
      </c>
      <c r="D79" s="62">
        <v>13</v>
      </c>
      <c r="E79" s="57" t="s">
        <v>111</v>
      </c>
      <c r="F79" s="55" t="s">
        <v>0</v>
      </c>
      <c r="G79" s="55"/>
      <c r="H79" s="58">
        <f t="shared" ref="H79:J81" si="12">H80</f>
        <v>153.81</v>
      </c>
      <c r="I79" s="58">
        <f t="shared" si="12"/>
        <v>0</v>
      </c>
      <c r="J79" s="58">
        <f t="shared" si="12"/>
        <v>0</v>
      </c>
    </row>
    <row r="80" spans="1:18" ht="66.75" customHeight="1">
      <c r="A80" s="31" t="s">
        <v>59</v>
      </c>
      <c r="B80" s="13">
        <v>805</v>
      </c>
      <c r="C80" s="14" t="s">
        <v>3</v>
      </c>
      <c r="D80" s="15">
        <v>13</v>
      </c>
      <c r="E80" s="3" t="s">
        <v>111</v>
      </c>
      <c r="F80" s="12" t="s">
        <v>58</v>
      </c>
      <c r="G80" s="12"/>
      <c r="H80" s="4">
        <f t="shared" si="12"/>
        <v>153.81</v>
      </c>
      <c r="I80" s="4">
        <f t="shared" si="12"/>
        <v>0</v>
      </c>
      <c r="J80" s="4">
        <f t="shared" si="12"/>
        <v>0</v>
      </c>
    </row>
    <row r="81" spans="1:10" ht="56.25">
      <c r="A81" s="20" t="s">
        <v>156</v>
      </c>
      <c r="B81" s="13">
        <v>805</v>
      </c>
      <c r="C81" s="14" t="s">
        <v>3</v>
      </c>
      <c r="D81" s="15">
        <v>13</v>
      </c>
      <c r="E81" s="3" t="s">
        <v>111</v>
      </c>
      <c r="F81" s="12" t="s">
        <v>60</v>
      </c>
      <c r="G81" s="12"/>
      <c r="H81" s="4">
        <f t="shared" si="12"/>
        <v>153.81</v>
      </c>
      <c r="I81" s="4">
        <f t="shared" si="12"/>
        <v>0</v>
      </c>
      <c r="J81" s="4">
        <f t="shared" si="12"/>
        <v>0</v>
      </c>
    </row>
    <row r="82" spans="1:10">
      <c r="A82" s="17" t="s">
        <v>135</v>
      </c>
      <c r="B82" s="13">
        <v>805</v>
      </c>
      <c r="C82" s="14" t="s">
        <v>3</v>
      </c>
      <c r="D82" s="15">
        <v>13</v>
      </c>
      <c r="E82" s="3" t="s">
        <v>111</v>
      </c>
      <c r="F82" s="12" t="s">
        <v>20</v>
      </c>
      <c r="G82" s="12"/>
      <c r="H82" s="4">
        <v>153.81</v>
      </c>
      <c r="I82" s="4">
        <v>0</v>
      </c>
      <c r="J82" s="4">
        <v>0</v>
      </c>
    </row>
    <row r="83" spans="1:10" ht="112.5">
      <c r="A83" s="71" t="s">
        <v>113</v>
      </c>
      <c r="B83" s="61">
        <v>805</v>
      </c>
      <c r="C83" s="54" t="s">
        <v>3</v>
      </c>
      <c r="D83" s="62">
        <v>13</v>
      </c>
      <c r="E83" s="57" t="s">
        <v>112</v>
      </c>
      <c r="F83" s="55" t="s">
        <v>0</v>
      </c>
      <c r="G83" s="55"/>
      <c r="H83" s="58">
        <f t="shared" ref="H83:J85" si="13">H84</f>
        <v>153.81</v>
      </c>
      <c r="I83" s="58">
        <f t="shared" si="13"/>
        <v>0</v>
      </c>
      <c r="J83" s="58">
        <f t="shared" si="13"/>
        <v>0</v>
      </c>
    </row>
    <row r="84" spans="1:10" ht="56.25">
      <c r="A84" s="31" t="s">
        <v>59</v>
      </c>
      <c r="B84" s="13">
        <v>805</v>
      </c>
      <c r="C84" s="14" t="s">
        <v>3</v>
      </c>
      <c r="D84" s="15">
        <v>13</v>
      </c>
      <c r="E84" s="3" t="s">
        <v>112</v>
      </c>
      <c r="F84" s="12" t="s">
        <v>58</v>
      </c>
      <c r="G84" s="12"/>
      <c r="H84" s="4">
        <f t="shared" si="13"/>
        <v>153.81</v>
      </c>
      <c r="I84" s="4">
        <f t="shared" si="13"/>
        <v>0</v>
      </c>
      <c r="J84" s="4">
        <f t="shared" si="13"/>
        <v>0</v>
      </c>
    </row>
    <row r="85" spans="1:10" ht="56.25">
      <c r="A85" s="20" t="s">
        <v>156</v>
      </c>
      <c r="B85" s="13">
        <v>805</v>
      </c>
      <c r="C85" s="14" t="s">
        <v>3</v>
      </c>
      <c r="D85" s="15">
        <v>13</v>
      </c>
      <c r="E85" s="3" t="s">
        <v>112</v>
      </c>
      <c r="F85" s="12" t="s">
        <v>60</v>
      </c>
      <c r="G85" s="12"/>
      <c r="H85" s="4">
        <f t="shared" si="13"/>
        <v>153.81</v>
      </c>
      <c r="I85" s="4">
        <f t="shared" si="13"/>
        <v>0</v>
      </c>
      <c r="J85" s="4">
        <f t="shared" si="13"/>
        <v>0</v>
      </c>
    </row>
    <row r="86" spans="1:10">
      <c r="A86" s="17" t="s">
        <v>135</v>
      </c>
      <c r="B86" s="13">
        <v>805</v>
      </c>
      <c r="C86" s="14" t="s">
        <v>3</v>
      </c>
      <c r="D86" s="15">
        <v>13</v>
      </c>
      <c r="E86" s="3" t="s">
        <v>112</v>
      </c>
      <c r="F86" s="12" t="s">
        <v>20</v>
      </c>
      <c r="G86" s="12"/>
      <c r="H86" s="4">
        <v>153.81</v>
      </c>
      <c r="I86" s="4">
        <v>0</v>
      </c>
      <c r="J86" s="4">
        <v>0</v>
      </c>
    </row>
    <row r="87" spans="1:10" ht="56.25">
      <c r="A87" s="71" t="s">
        <v>115</v>
      </c>
      <c r="B87" s="61">
        <v>805</v>
      </c>
      <c r="C87" s="54" t="s">
        <v>3</v>
      </c>
      <c r="D87" s="62">
        <v>13</v>
      </c>
      <c r="E87" s="57" t="s">
        <v>114</v>
      </c>
      <c r="F87" s="55" t="s">
        <v>0</v>
      </c>
      <c r="G87" s="55"/>
      <c r="H87" s="58">
        <f t="shared" ref="H87:J89" si="14">H88</f>
        <v>153.81</v>
      </c>
      <c r="I87" s="58">
        <f t="shared" si="14"/>
        <v>0</v>
      </c>
      <c r="J87" s="58">
        <f t="shared" si="14"/>
        <v>0</v>
      </c>
    </row>
    <row r="88" spans="1:10" ht="56.25">
      <c r="A88" s="31" t="s">
        <v>59</v>
      </c>
      <c r="B88" s="13">
        <v>805</v>
      </c>
      <c r="C88" s="14" t="s">
        <v>3</v>
      </c>
      <c r="D88" s="15">
        <v>13</v>
      </c>
      <c r="E88" s="3" t="s">
        <v>114</v>
      </c>
      <c r="F88" s="12" t="s">
        <v>58</v>
      </c>
      <c r="G88" s="12"/>
      <c r="H88" s="4">
        <f t="shared" si="14"/>
        <v>153.81</v>
      </c>
      <c r="I88" s="4">
        <f t="shared" si="14"/>
        <v>0</v>
      </c>
      <c r="J88" s="4">
        <f t="shared" si="14"/>
        <v>0</v>
      </c>
    </row>
    <row r="89" spans="1:10" ht="56.25">
      <c r="A89" s="20" t="s">
        <v>156</v>
      </c>
      <c r="B89" s="13">
        <v>805</v>
      </c>
      <c r="C89" s="14" t="s">
        <v>3</v>
      </c>
      <c r="D89" s="15">
        <v>13</v>
      </c>
      <c r="E89" s="3" t="s">
        <v>114</v>
      </c>
      <c r="F89" s="12" t="s">
        <v>60</v>
      </c>
      <c r="G89" s="12"/>
      <c r="H89" s="4">
        <f t="shared" si="14"/>
        <v>153.81</v>
      </c>
      <c r="I89" s="4">
        <f t="shared" si="14"/>
        <v>0</v>
      </c>
      <c r="J89" s="4">
        <f t="shared" si="14"/>
        <v>0</v>
      </c>
    </row>
    <row r="90" spans="1:10">
      <c r="A90" s="17" t="s">
        <v>135</v>
      </c>
      <c r="B90" s="13">
        <v>805</v>
      </c>
      <c r="C90" s="14" t="s">
        <v>3</v>
      </c>
      <c r="D90" s="15">
        <v>13</v>
      </c>
      <c r="E90" s="3" t="s">
        <v>114</v>
      </c>
      <c r="F90" s="12" t="s">
        <v>20</v>
      </c>
      <c r="G90" s="12"/>
      <c r="H90" s="4">
        <v>153.81</v>
      </c>
      <c r="I90" s="4">
        <v>0</v>
      </c>
      <c r="J90" s="4">
        <v>0</v>
      </c>
    </row>
    <row r="91" spans="1:10">
      <c r="A91" s="60" t="s">
        <v>101</v>
      </c>
      <c r="B91" s="61">
        <v>805</v>
      </c>
      <c r="C91" s="54" t="s">
        <v>3</v>
      </c>
      <c r="D91" s="62">
        <v>13</v>
      </c>
      <c r="E91" s="57" t="s">
        <v>100</v>
      </c>
      <c r="F91" s="55" t="s">
        <v>0</v>
      </c>
      <c r="G91" s="55"/>
      <c r="H91" s="58">
        <f t="shared" ref="H91:J92" si="15">H92</f>
        <v>101037.77</v>
      </c>
      <c r="I91" s="58">
        <f t="shared" si="15"/>
        <v>39153.410000000003</v>
      </c>
      <c r="J91" s="58">
        <f t="shared" si="15"/>
        <v>32980.410000000003</v>
      </c>
    </row>
    <row r="92" spans="1:10" ht="56.25">
      <c r="A92" s="31" t="s">
        <v>59</v>
      </c>
      <c r="B92" s="13">
        <v>805</v>
      </c>
      <c r="C92" s="14" t="s">
        <v>3</v>
      </c>
      <c r="D92" s="15">
        <v>13</v>
      </c>
      <c r="E92" s="3" t="s">
        <v>100</v>
      </c>
      <c r="F92" s="12" t="s">
        <v>58</v>
      </c>
      <c r="G92" s="12"/>
      <c r="H92" s="4">
        <f t="shared" si="15"/>
        <v>101037.77</v>
      </c>
      <c r="I92" s="4">
        <f t="shared" si="15"/>
        <v>39153.410000000003</v>
      </c>
      <c r="J92" s="4">
        <f t="shared" si="15"/>
        <v>32980.410000000003</v>
      </c>
    </row>
    <row r="93" spans="1:10" ht="56.25">
      <c r="A93" s="20" t="s">
        <v>156</v>
      </c>
      <c r="B93" s="13">
        <v>805</v>
      </c>
      <c r="C93" s="14" t="s">
        <v>3</v>
      </c>
      <c r="D93" s="15">
        <v>13</v>
      </c>
      <c r="E93" s="3" t="s">
        <v>100</v>
      </c>
      <c r="F93" s="12" t="s">
        <v>60</v>
      </c>
      <c r="G93" s="12"/>
      <c r="H93" s="4">
        <f>H94+H95</f>
        <v>101037.77</v>
      </c>
      <c r="I93" s="4">
        <f>I94+I95</f>
        <v>39153.410000000003</v>
      </c>
      <c r="J93" s="4">
        <f>SUM(J94:J95)</f>
        <v>32980.410000000003</v>
      </c>
    </row>
    <row r="94" spans="1:10">
      <c r="A94" s="17" t="s">
        <v>135</v>
      </c>
      <c r="B94" s="13">
        <v>805</v>
      </c>
      <c r="C94" s="14" t="s">
        <v>3</v>
      </c>
      <c r="D94" s="15">
        <v>13</v>
      </c>
      <c r="E94" s="3" t="s">
        <v>100</v>
      </c>
      <c r="F94" s="12" t="s">
        <v>20</v>
      </c>
      <c r="G94" s="12"/>
      <c r="H94" s="4">
        <v>39810.76</v>
      </c>
      <c r="I94" s="4">
        <v>39153.410000000003</v>
      </c>
      <c r="J94" s="4">
        <v>32980.410000000003</v>
      </c>
    </row>
    <row r="95" spans="1:10">
      <c r="A95" s="17" t="s">
        <v>129</v>
      </c>
      <c r="B95" s="13">
        <v>805</v>
      </c>
      <c r="C95" s="14" t="s">
        <v>3</v>
      </c>
      <c r="D95" s="15">
        <v>13</v>
      </c>
      <c r="E95" s="3" t="s">
        <v>100</v>
      </c>
      <c r="F95" s="12" t="s">
        <v>128</v>
      </c>
      <c r="G95" s="12"/>
      <c r="H95" s="4">
        <v>61227.01</v>
      </c>
      <c r="I95" s="4">
        <v>0</v>
      </c>
      <c r="J95" s="4">
        <v>0</v>
      </c>
    </row>
    <row r="96" spans="1:10">
      <c r="A96" s="46" t="s">
        <v>66</v>
      </c>
      <c r="B96" s="33">
        <v>805</v>
      </c>
      <c r="C96" s="34" t="s">
        <v>8</v>
      </c>
      <c r="D96" s="37" t="s">
        <v>1</v>
      </c>
      <c r="E96" s="36" t="s">
        <v>51</v>
      </c>
      <c r="F96" s="37" t="s">
        <v>0</v>
      </c>
      <c r="G96" s="37"/>
      <c r="H96" s="38">
        <f t="shared" ref="H96:J99" si="16">H97</f>
        <v>164890</v>
      </c>
      <c r="I96" s="38">
        <f t="shared" si="16"/>
        <v>179800</v>
      </c>
      <c r="J96" s="38">
        <f t="shared" si="16"/>
        <v>186040</v>
      </c>
    </row>
    <row r="97" spans="1:10" ht="37.5">
      <c r="A97" s="46" t="s">
        <v>67</v>
      </c>
      <c r="B97" s="33">
        <v>805</v>
      </c>
      <c r="C97" s="34" t="s">
        <v>53</v>
      </c>
      <c r="D97" s="37" t="s">
        <v>7</v>
      </c>
      <c r="E97" s="36" t="s">
        <v>51</v>
      </c>
      <c r="F97" s="37" t="s">
        <v>0</v>
      </c>
      <c r="G97" s="37"/>
      <c r="H97" s="38">
        <f t="shared" si="16"/>
        <v>164890</v>
      </c>
      <c r="I97" s="38">
        <f t="shared" si="16"/>
        <v>179800</v>
      </c>
      <c r="J97" s="38">
        <f t="shared" si="16"/>
        <v>186040</v>
      </c>
    </row>
    <row r="98" spans="1:10" ht="98.25" customHeight="1">
      <c r="A98" s="60" t="s">
        <v>171</v>
      </c>
      <c r="B98" s="61">
        <v>805</v>
      </c>
      <c r="C98" s="54" t="s">
        <v>8</v>
      </c>
      <c r="D98" s="55" t="s">
        <v>7</v>
      </c>
      <c r="E98" s="57" t="s">
        <v>16</v>
      </c>
      <c r="F98" s="55" t="s">
        <v>0</v>
      </c>
      <c r="G98" s="55"/>
      <c r="H98" s="58">
        <f t="shared" si="16"/>
        <v>164890</v>
      </c>
      <c r="I98" s="58">
        <f t="shared" si="16"/>
        <v>179800</v>
      </c>
      <c r="J98" s="58">
        <f t="shared" si="16"/>
        <v>186040</v>
      </c>
    </row>
    <row r="99" spans="1:10" ht="112.5">
      <c r="A99" s="29" t="s">
        <v>57</v>
      </c>
      <c r="B99" s="13">
        <v>805</v>
      </c>
      <c r="C99" s="14" t="s">
        <v>8</v>
      </c>
      <c r="D99" s="12" t="s">
        <v>7</v>
      </c>
      <c r="E99" s="3" t="s">
        <v>16</v>
      </c>
      <c r="F99" s="12" t="s">
        <v>54</v>
      </c>
      <c r="G99" s="12"/>
      <c r="H99" s="4">
        <f t="shared" si="16"/>
        <v>164890</v>
      </c>
      <c r="I99" s="4">
        <f t="shared" si="16"/>
        <v>179800</v>
      </c>
      <c r="J99" s="4">
        <f t="shared" si="16"/>
        <v>186040</v>
      </c>
    </row>
    <row r="100" spans="1:10" ht="37.5">
      <c r="A100" s="29" t="s">
        <v>153</v>
      </c>
      <c r="B100" s="13">
        <v>805</v>
      </c>
      <c r="C100" s="14" t="s">
        <v>8</v>
      </c>
      <c r="D100" s="12" t="s">
        <v>7</v>
      </c>
      <c r="E100" s="3" t="s">
        <v>16</v>
      </c>
      <c r="F100" s="12" t="s">
        <v>55</v>
      </c>
      <c r="G100" s="12"/>
      <c r="H100" s="4">
        <f>H101+H102</f>
        <v>164890</v>
      </c>
      <c r="I100" s="4">
        <f>I101+I102</f>
        <v>179800</v>
      </c>
      <c r="J100" s="4">
        <f>J101+J102</f>
        <v>186040</v>
      </c>
    </row>
    <row r="101" spans="1:10" ht="37.5">
      <c r="A101" s="20" t="s">
        <v>154</v>
      </c>
      <c r="B101" s="13">
        <v>805</v>
      </c>
      <c r="C101" s="14" t="s">
        <v>8</v>
      </c>
      <c r="D101" s="12" t="s">
        <v>7</v>
      </c>
      <c r="E101" s="3" t="s">
        <v>16</v>
      </c>
      <c r="F101" s="12" t="s">
        <v>17</v>
      </c>
      <c r="G101" s="14"/>
      <c r="H101" s="4">
        <v>126650</v>
      </c>
      <c r="I101" s="4">
        <v>138000</v>
      </c>
      <c r="J101" s="4">
        <v>142850</v>
      </c>
    </row>
    <row r="102" spans="1:10" ht="75">
      <c r="A102" s="20" t="s">
        <v>19</v>
      </c>
      <c r="B102" s="13">
        <v>805</v>
      </c>
      <c r="C102" s="14" t="s">
        <v>8</v>
      </c>
      <c r="D102" s="12" t="s">
        <v>7</v>
      </c>
      <c r="E102" s="3" t="s">
        <v>16</v>
      </c>
      <c r="F102" s="12" t="s">
        <v>18</v>
      </c>
      <c r="G102" s="14"/>
      <c r="H102" s="4">
        <v>38240</v>
      </c>
      <c r="I102" s="4">
        <v>41800</v>
      </c>
      <c r="J102" s="4">
        <v>43190</v>
      </c>
    </row>
    <row r="103" spans="1:10" ht="56.25">
      <c r="A103" s="46" t="s">
        <v>68</v>
      </c>
      <c r="B103" s="34" t="s">
        <v>10</v>
      </c>
      <c r="C103" s="34" t="s">
        <v>7</v>
      </c>
      <c r="D103" s="37" t="s">
        <v>1</v>
      </c>
      <c r="E103" s="36" t="s">
        <v>51</v>
      </c>
      <c r="F103" s="37" t="s">
        <v>0</v>
      </c>
      <c r="G103" s="37"/>
      <c r="H103" s="38">
        <f t="shared" ref="H103:J107" si="17">H104</f>
        <v>100000</v>
      </c>
      <c r="I103" s="38">
        <f t="shared" si="17"/>
        <v>15000</v>
      </c>
      <c r="J103" s="38">
        <f t="shared" si="17"/>
        <v>5000</v>
      </c>
    </row>
    <row r="104" spans="1:10" ht="75">
      <c r="A104" s="46" t="s">
        <v>161</v>
      </c>
      <c r="B104" s="33">
        <v>805</v>
      </c>
      <c r="C104" s="34" t="s">
        <v>7</v>
      </c>
      <c r="D104" s="37" t="s">
        <v>9</v>
      </c>
      <c r="E104" s="36" t="s">
        <v>51</v>
      </c>
      <c r="F104" s="37" t="s">
        <v>0</v>
      </c>
      <c r="G104" s="37"/>
      <c r="H104" s="38">
        <f t="shared" si="17"/>
        <v>100000</v>
      </c>
      <c r="I104" s="38">
        <f t="shared" si="17"/>
        <v>15000</v>
      </c>
      <c r="J104" s="38">
        <f t="shared" si="17"/>
        <v>5000</v>
      </c>
    </row>
    <row r="105" spans="1:10" ht="37.5">
      <c r="A105" s="60" t="s">
        <v>136</v>
      </c>
      <c r="B105" s="61">
        <v>805</v>
      </c>
      <c r="C105" s="54" t="s">
        <v>7</v>
      </c>
      <c r="D105" s="55" t="s">
        <v>9</v>
      </c>
      <c r="E105" s="55" t="s">
        <v>13</v>
      </c>
      <c r="F105" s="55" t="s">
        <v>0</v>
      </c>
      <c r="G105" s="55"/>
      <c r="H105" s="58">
        <f t="shared" si="17"/>
        <v>100000</v>
      </c>
      <c r="I105" s="58">
        <f t="shared" si="17"/>
        <v>15000</v>
      </c>
      <c r="J105" s="58">
        <f t="shared" si="17"/>
        <v>5000</v>
      </c>
    </row>
    <row r="106" spans="1:10" ht="56.25">
      <c r="A106" s="31" t="s">
        <v>59</v>
      </c>
      <c r="B106" s="14" t="s">
        <v>10</v>
      </c>
      <c r="C106" s="14" t="s">
        <v>7</v>
      </c>
      <c r="D106" s="12" t="s">
        <v>9</v>
      </c>
      <c r="E106" s="12" t="s">
        <v>13</v>
      </c>
      <c r="F106" s="12" t="s">
        <v>58</v>
      </c>
      <c r="G106" s="12"/>
      <c r="H106" s="4">
        <f t="shared" si="17"/>
        <v>100000</v>
      </c>
      <c r="I106" s="4">
        <f t="shared" si="17"/>
        <v>15000</v>
      </c>
      <c r="J106" s="4">
        <f t="shared" si="17"/>
        <v>5000</v>
      </c>
    </row>
    <row r="107" spans="1:10" ht="56.25">
      <c r="A107" s="20" t="s">
        <v>169</v>
      </c>
      <c r="B107" s="14" t="s">
        <v>10</v>
      </c>
      <c r="C107" s="14" t="s">
        <v>7</v>
      </c>
      <c r="D107" s="12" t="s">
        <v>9</v>
      </c>
      <c r="E107" s="12" t="s">
        <v>13</v>
      </c>
      <c r="F107" s="12" t="s">
        <v>60</v>
      </c>
      <c r="G107" s="12"/>
      <c r="H107" s="4">
        <f t="shared" si="17"/>
        <v>100000</v>
      </c>
      <c r="I107" s="4">
        <f t="shared" si="17"/>
        <v>15000</v>
      </c>
      <c r="J107" s="4">
        <f t="shared" si="17"/>
        <v>5000</v>
      </c>
    </row>
    <row r="108" spans="1:10">
      <c r="A108" s="17" t="s">
        <v>135</v>
      </c>
      <c r="B108" s="14" t="s">
        <v>10</v>
      </c>
      <c r="C108" s="14" t="s">
        <v>7</v>
      </c>
      <c r="D108" s="12" t="s">
        <v>9</v>
      </c>
      <c r="E108" s="12" t="s">
        <v>13</v>
      </c>
      <c r="F108" s="12" t="s">
        <v>20</v>
      </c>
      <c r="G108" s="12"/>
      <c r="H108" s="4">
        <v>100000</v>
      </c>
      <c r="I108" s="4">
        <v>15000</v>
      </c>
      <c r="J108" s="4">
        <v>5000</v>
      </c>
    </row>
    <row r="109" spans="1:10">
      <c r="A109" s="46" t="s">
        <v>95</v>
      </c>
      <c r="B109" s="34" t="s">
        <v>10</v>
      </c>
      <c r="C109" s="34" t="s">
        <v>4</v>
      </c>
      <c r="D109" s="37" t="s">
        <v>1</v>
      </c>
      <c r="E109" s="36" t="s">
        <v>51</v>
      </c>
      <c r="F109" s="37" t="s">
        <v>0</v>
      </c>
      <c r="G109" s="37"/>
      <c r="H109" s="38">
        <f>H110+H115</f>
        <v>1110256</v>
      </c>
      <c r="I109" s="38">
        <f>I110+I115</f>
        <v>1110256</v>
      </c>
      <c r="J109" s="38">
        <f>J110+J115</f>
        <v>1110256</v>
      </c>
    </row>
    <row r="110" spans="1:10" ht="42.75" customHeight="1">
      <c r="A110" s="46" t="s">
        <v>126</v>
      </c>
      <c r="B110" s="34" t="s">
        <v>10</v>
      </c>
      <c r="C110" s="34" t="s">
        <v>4</v>
      </c>
      <c r="D110" s="37" t="s">
        <v>125</v>
      </c>
      <c r="E110" s="36" t="s">
        <v>51</v>
      </c>
      <c r="F110" s="37" t="s">
        <v>0</v>
      </c>
      <c r="G110" s="37"/>
      <c r="H110" s="38">
        <f>H111</f>
        <v>1109256</v>
      </c>
      <c r="I110" s="38">
        <f>I111</f>
        <v>1109256</v>
      </c>
      <c r="J110" s="38">
        <f>J111</f>
        <v>1109256</v>
      </c>
    </row>
    <row r="111" spans="1:10" ht="198" customHeight="1">
      <c r="A111" s="60" t="s">
        <v>176</v>
      </c>
      <c r="B111" s="54" t="s">
        <v>10</v>
      </c>
      <c r="C111" s="54" t="s">
        <v>4</v>
      </c>
      <c r="D111" s="55" t="s">
        <v>125</v>
      </c>
      <c r="E111" s="57" t="s">
        <v>177</v>
      </c>
      <c r="F111" s="55" t="s">
        <v>0</v>
      </c>
      <c r="G111" s="55"/>
      <c r="H111" s="58">
        <f t="shared" ref="H111:J113" si="18">H112</f>
        <v>1109256</v>
      </c>
      <c r="I111" s="58">
        <f t="shared" si="18"/>
        <v>1109256</v>
      </c>
      <c r="J111" s="58">
        <f t="shared" si="18"/>
        <v>1109256</v>
      </c>
    </row>
    <row r="112" spans="1:10" ht="56.25">
      <c r="A112" s="31" t="s">
        <v>59</v>
      </c>
      <c r="B112" s="14" t="s">
        <v>10</v>
      </c>
      <c r="C112" s="14" t="s">
        <v>4</v>
      </c>
      <c r="D112" s="12" t="s">
        <v>125</v>
      </c>
      <c r="E112" s="3" t="s">
        <v>177</v>
      </c>
      <c r="F112" s="12" t="s">
        <v>58</v>
      </c>
      <c r="G112" s="12"/>
      <c r="H112" s="4">
        <f t="shared" si="18"/>
        <v>1109256</v>
      </c>
      <c r="I112" s="4">
        <f t="shared" si="18"/>
        <v>1109256</v>
      </c>
      <c r="J112" s="4">
        <f t="shared" si="18"/>
        <v>1109256</v>
      </c>
    </row>
    <row r="113" spans="1:10" ht="56.25">
      <c r="A113" s="20" t="s">
        <v>166</v>
      </c>
      <c r="B113" s="14" t="s">
        <v>10</v>
      </c>
      <c r="C113" s="14" t="s">
        <v>4</v>
      </c>
      <c r="D113" s="12" t="s">
        <v>125</v>
      </c>
      <c r="E113" s="3" t="s">
        <v>177</v>
      </c>
      <c r="F113" s="12" t="s">
        <v>60</v>
      </c>
      <c r="G113" s="12"/>
      <c r="H113" s="4">
        <f t="shared" si="18"/>
        <v>1109256</v>
      </c>
      <c r="I113" s="4">
        <f t="shared" si="18"/>
        <v>1109256</v>
      </c>
      <c r="J113" s="4">
        <f t="shared" si="18"/>
        <v>1109256</v>
      </c>
    </row>
    <row r="114" spans="1:10">
      <c r="A114" s="17" t="s">
        <v>135</v>
      </c>
      <c r="B114" s="14" t="s">
        <v>10</v>
      </c>
      <c r="C114" s="14" t="s">
        <v>4</v>
      </c>
      <c r="D114" s="12" t="s">
        <v>125</v>
      </c>
      <c r="E114" s="3" t="s">
        <v>177</v>
      </c>
      <c r="F114" s="12" t="s">
        <v>20</v>
      </c>
      <c r="G114" s="12"/>
      <c r="H114" s="4">
        <v>1109256</v>
      </c>
      <c r="I114" s="4">
        <v>1109256</v>
      </c>
      <c r="J114" s="4">
        <v>1109256</v>
      </c>
    </row>
    <row r="115" spans="1:10" ht="37.5">
      <c r="A115" s="46" t="s">
        <v>162</v>
      </c>
      <c r="B115" s="34" t="s">
        <v>10</v>
      </c>
      <c r="C115" s="34" t="s">
        <v>4</v>
      </c>
      <c r="D115" s="37" t="s">
        <v>6</v>
      </c>
      <c r="E115" s="36" t="s">
        <v>51</v>
      </c>
      <c r="F115" s="37" t="s">
        <v>0</v>
      </c>
      <c r="G115" s="37"/>
      <c r="H115" s="38">
        <f t="shared" ref="H115:J118" si="19">H116</f>
        <v>1000</v>
      </c>
      <c r="I115" s="38">
        <f t="shared" si="19"/>
        <v>1000</v>
      </c>
      <c r="J115" s="38">
        <f t="shared" si="19"/>
        <v>1000</v>
      </c>
    </row>
    <row r="116" spans="1:10" ht="37.5">
      <c r="A116" s="60" t="s">
        <v>163</v>
      </c>
      <c r="B116" s="54" t="s">
        <v>10</v>
      </c>
      <c r="C116" s="54" t="s">
        <v>4</v>
      </c>
      <c r="D116" s="55" t="s">
        <v>6</v>
      </c>
      <c r="E116" s="57" t="s">
        <v>132</v>
      </c>
      <c r="F116" s="55" t="s">
        <v>0</v>
      </c>
      <c r="G116" s="55"/>
      <c r="H116" s="58">
        <f t="shared" si="19"/>
        <v>1000</v>
      </c>
      <c r="I116" s="58">
        <f t="shared" si="19"/>
        <v>1000</v>
      </c>
      <c r="J116" s="58">
        <f t="shared" si="19"/>
        <v>1000</v>
      </c>
    </row>
    <row r="117" spans="1:10" ht="56.25">
      <c r="A117" s="31" t="s">
        <v>59</v>
      </c>
      <c r="B117" s="14" t="s">
        <v>10</v>
      </c>
      <c r="C117" s="14" t="s">
        <v>4</v>
      </c>
      <c r="D117" s="12" t="s">
        <v>6</v>
      </c>
      <c r="E117" s="3" t="s">
        <v>132</v>
      </c>
      <c r="F117" s="12" t="s">
        <v>58</v>
      </c>
      <c r="G117" s="12"/>
      <c r="H117" s="4">
        <f t="shared" si="19"/>
        <v>1000</v>
      </c>
      <c r="I117" s="4">
        <f t="shared" si="19"/>
        <v>1000</v>
      </c>
      <c r="J117" s="4">
        <f t="shared" si="19"/>
        <v>1000</v>
      </c>
    </row>
    <row r="118" spans="1:10" ht="56.25">
      <c r="A118" s="20" t="s">
        <v>156</v>
      </c>
      <c r="B118" s="14" t="s">
        <v>10</v>
      </c>
      <c r="C118" s="14" t="s">
        <v>4</v>
      </c>
      <c r="D118" s="12" t="s">
        <v>6</v>
      </c>
      <c r="E118" s="3" t="s">
        <v>132</v>
      </c>
      <c r="F118" s="12" t="s">
        <v>60</v>
      </c>
      <c r="G118" s="12"/>
      <c r="H118" s="4">
        <f t="shared" si="19"/>
        <v>1000</v>
      </c>
      <c r="I118" s="4">
        <f t="shared" si="19"/>
        <v>1000</v>
      </c>
      <c r="J118" s="4">
        <f t="shared" si="19"/>
        <v>1000</v>
      </c>
    </row>
    <row r="119" spans="1:10" ht="45.75" customHeight="1">
      <c r="A119" s="17" t="s">
        <v>135</v>
      </c>
      <c r="B119" s="14" t="s">
        <v>10</v>
      </c>
      <c r="C119" s="14" t="s">
        <v>4</v>
      </c>
      <c r="D119" s="12" t="s">
        <v>6</v>
      </c>
      <c r="E119" s="3" t="s">
        <v>132</v>
      </c>
      <c r="F119" s="12" t="s">
        <v>20</v>
      </c>
      <c r="G119" s="12"/>
      <c r="H119" s="4">
        <v>1000</v>
      </c>
      <c r="I119" s="4">
        <v>1000</v>
      </c>
      <c r="J119" s="4">
        <v>1000</v>
      </c>
    </row>
    <row r="120" spans="1:10" ht="37.5">
      <c r="A120" s="46" t="s">
        <v>70</v>
      </c>
      <c r="B120" s="34" t="s">
        <v>10</v>
      </c>
      <c r="C120" s="34" t="s">
        <v>5</v>
      </c>
      <c r="D120" s="37" t="s">
        <v>1</v>
      </c>
      <c r="E120" s="37" t="s">
        <v>51</v>
      </c>
      <c r="F120" s="37" t="s">
        <v>0</v>
      </c>
      <c r="G120" s="37"/>
      <c r="H120" s="38">
        <f>H121+H130</f>
        <v>758154.32000000007</v>
      </c>
      <c r="I120" s="38">
        <f>I121+I130</f>
        <v>588570.57000000007</v>
      </c>
      <c r="J120" s="38">
        <f>J121+J130</f>
        <v>477389.51</v>
      </c>
    </row>
    <row r="121" spans="1:10">
      <c r="A121" s="46" t="s">
        <v>92</v>
      </c>
      <c r="B121" s="34" t="s">
        <v>10</v>
      </c>
      <c r="C121" s="34" t="s">
        <v>5</v>
      </c>
      <c r="D121" s="37" t="s">
        <v>8</v>
      </c>
      <c r="E121" s="37" t="s">
        <v>51</v>
      </c>
      <c r="F121" s="37" t="s">
        <v>94</v>
      </c>
      <c r="G121" s="37"/>
      <c r="H121" s="38">
        <f>H122+H126</f>
        <v>126206.69</v>
      </c>
      <c r="I121" s="38">
        <f>I122+I126</f>
        <v>11194</v>
      </c>
      <c r="J121" s="38">
        <f>J122+J126</f>
        <v>11194</v>
      </c>
    </row>
    <row r="122" spans="1:10" ht="56.25">
      <c r="A122" s="60" t="s">
        <v>137</v>
      </c>
      <c r="B122" s="54" t="s">
        <v>10</v>
      </c>
      <c r="C122" s="54" t="s">
        <v>5</v>
      </c>
      <c r="D122" s="55" t="s">
        <v>8</v>
      </c>
      <c r="E122" s="55" t="s">
        <v>93</v>
      </c>
      <c r="F122" s="55" t="s">
        <v>0</v>
      </c>
      <c r="G122" s="55"/>
      <c r="H122" s="58">
        <f>H123</f>
        <v>115012.69</v>
      </c>
      <c r="I122" s="58">
        <f t="shared" ref="I122:J124" si="20">I123</f>
        <v>0</v>
      </c>
      <c r="J122" s="58">
        <f t="shared" si="20"/>
        <v>0</v>
      </c>
    </row>
    <row r="123" spans="1:10" ht="56.25">
      <c r="A123" s="31" t="s">
        <v>59</v>
      </c>
      <c r="B123" s="14" t="s">
        <v>10</v>
      </c>
      <c r="C123" s="14" t="s">
        <v>5</v>
      </c>
      <c r="D123" s="12" t="s">
        <v>8</v>
      </c>
      <c r="E123" s="12" t="s">
        <v>93</v>
      </c>
      <c r="F123" s="12" t="s">
        <v>58</v>
      </c>
      <c r="G123" s="12"/>
      <c r="H123" s="4">
        <f>H124</f>
        <v>115012.69</v>
      </c>
      <c r="I123" s="4">
        <f t="shared" si="20"/>
        <v>0</v>
      </c>
      <c r="J123" s="4">
        <f t="shared" si="20"/>
        <v>0</v>
      </c>
    </row>
    <row r="124" spans="1:10" ht="56.25">
      <c r="A124" s="20" t="s">
        <v>156</v>
      </c>
      <c r="B124" s="14" t="s">
        <v>10</v>
      </c>
      <c r="C124" s="14" t="s">
        <v>5</v>
      </c>
      <c r="D124" s="12" t="s">
        <v>8</v>
      </c>
      <c r="E124" s="12" t="s">
        <v>93</v>
      </c>
      <c r="F124" s="12" t="s">
        <v>60</v>
      </c>
      <c r="G124" s="12"/>
      <c r="H124" s="4">
        <f>H125</f>
        <v>115012.69</v>
      </c>
      <c r="I124" s="4">
        <f t="shared" si="20"/>
        <v>0</v>
      </c>
      <c r="J124" s="4">
        <f t="shared" si="20"/>
        <v>0</v>
      </c>
    </row>
    <row r="125" spans="1:10">
      <c r="A125" s="17" t="s">
        <v>135</v>
      </c>
      <c r="B125" s="14" t="s">
        <v>10</v>
      </c>
      <c r="C125" s="14" t="s">
        <v>5</v>
      </c>
      <c r="D125" s="12" t="s">
        <v>8</v>
      </c>
      <c r="E125" s="12" t="s">
        <v>93</v>
      </c>
      <c r="F125" s="12" t="s">
        <v>20</v>
      </c>
      <c r="G125" s="12"/>
      <c r="H125" s="4">
        <v>115012.69</v>
      </c>
      <c r="I125" s="4">
        <v>0</v>
      </c>
      <c r="J125" s="4">
        <v>0</v>
      </c>
    </row>
    <row r="126" spans="1:10" ht="75">
      <c r="A126" s="60" t="s">
        <v>138</v>
      </c>
      <c r="B126" s="54" t="s">
        <v>10</v>
      </c>
      <c r="C126" s="54" t="s">
        <v>5</v>
      </c>
      <c r="D126" s="55" t="s">
        <v>8</v>
      </c>
      <c r="E126" s="55" t="s">
        <v>127</v>
      </c>
      <c r="F126" s="55" t="s">
        <v>0</v>
      </c>
      <c r="G126" s="55"/>
      <c r="H126" s="58">
        <f t="shared" ref="H126:J128" si="21">H127</f>
        <v>11194</v>
      </c>
      <c r="I126" s="58">
        <f t="shared" si="21"/>
        <v>11194</v>
      </c>
      <c r="J126" s="58">
        <f t="shared" si="21"/>
        <v>11194</v>
      </c>
    </row>
    <row r="127" spans="1:10" ht="56.25">
      <c r="A127" s="31" t="s">
        <v>59</v>
      </c>
      <c r="B127" s="14" t="s">
        <v>10</v>
      </c>
      <c r="C127" s="14" t="s">
        <v>5</v>
      </c>
      <c r="D127" s="12" t="s">
        <v>8</v>
      </c>
      <c r="E127" s="12" t="s">
        <v>127</v>
      </c>
      <c r="F127" s="12" t="s">
        <v>58</v>
      </c>
      <c r="G127" s="12"/>
      <c r="H127" s="4">
        <f t="shared" si="21"/>
        <v>11194</v>
      </c>
      <c r="I127" s="4">
        <f t="shared" si="21"/>
        <v>11194</v>
      </c>
      <c r="J127" s="4">
        <f t="shared" si="21"/>
        <v>11194</v>
      </c>
    </row>
    <row r="128" spans="1:10" ht="56.25">
      <c r="A128" s="20" t="s">
        <v>156</v>
      </c>
      <c r="B128" s="14" t="s">
        <v>10</v>
      </c>
      <c r="C128" s="14" t="s">
        <v>5</v>
      </c>
      <c r="D128" s="12" t="s">
        <v>8</v>
      </c>
      <c r="E128" s="12" t="s">
        <v>127</v>
      </c>
      <c r="F128" s="12" t="s">
        <v>60</v>
      </c>
      <c r="G128" s="12"/>
      <c r="H128" s="4">
        <f t="shared" si="21"/>
        <v>11194</v>
      </c>
      <c r="I128" s="4">
        <f t="shared" si="21"/>
        <v>11194</v>
      </c>
      <c r="J128" s="4">
        <f t="shared" si="21"/>
        <v>11194</v>
      </c>
    </row>
    <row r="129" spans="1:10">
      <c r="A129" s="17" t="s">
        <v>135</v>
      </c>
      <c r="B129" s="14" t="s">
        <v>10</v>
      </c>
      <c r="C129" s="14" t="s">
        <v>5</v>
      </c>
      <c r="D129" s="12" t="s">
        <v>8</v>
      </c>
      <c r="E129" s="12" t="s">
        <v>127</v>
      </c>
      <c r="F129" s="12" t="s">
        <v>20</v>
      </c>
      <c r="G129" s="12"/>
      <c r="H129" s="4">
        <v>11194</v>
      </c>
      <c r="I129" s="4">
        <v>11194</v>
      </c>
      <c r="J129" s="4">
        <v>11194</v>
      </c>
    </row>
    <row r="130" spans="1:10">
      <c r="A130" s="46" t="s">
        <v>71</v>
      </c>
      <c r="B130" s="34" t="s">
        <v>10</v>
      </c>
      <c r="C130" s="34" t="s">
        <v>5</v>
      </c>
      <c r="D130" s="37" t="s">
        <v>7</v>
      </c>
      <c r="E130" s="37" t="s">
        <v>51</v>
      </c>
      <c r="F130" s="37" t="s">
        <v>0</v>
      </c>
      <c r="G130" s="37"/>
      <c r="H130" s="38">
        <f>H131+H136+H140+H144</f>
        <v>631947.63</v>
      </c>
      <c r="I130" s="38">
        <f>I131+I136+I140+I144</f>
        <v>577376.57000000007</v>
      </c>
      <c r="J130" s="38">
        <f>J131+J136+J140+J144</f>
        <v>466195.51</v>
      </c>
    </row>
    <row r="131" spans="1:10">
      <c r="A131" s="60" t="s">
        <v>147</v>
      </c>
      <c r="B131" s="54" t="s">
        <v>10</v>
      </c>
      <c r="C131" s="54" t="s">
        <v>5</v>
      </c>
      <c r="D131" s="55" t="s">
        <v>7</v>
      </c>
      <c r="E131" s="55" t="s">
        <v>14</v>
      </c>
      <c r="F131" s="55" t="s">
        <v>0</v>
      </c>
      <c r="G131" s="55"/>
      <c r="H131" s="58">
        <f t="shared" ref="H131:J132" si="22">H132</f>
        <v>412000</v>
      </c>
      <c r="I131" s="58">
        <f t="shared" si="22"/>
        <v>402428.94</v>
      </c>
      <c r="J131" s="58">
        <f t="shared" si="22"/>
        <v>291247.88</v>
      </c>
    </row>
    <row r="132" spans="1:10" ht="56.25">
      <c r="A132" s="31" t="s">
        <v>59</v>
      </c>
      <c r="B132" s="14" t="s">
        <v>10</v>
      </c>
      <c r="C132" s="14" t="s">
        <v>5</v>
      </c>
      <c r="D132" s="12" t="s">
        <v>7</v>
      </c>
      <c r="E132" s="12" t="s">
        <v>14</v>
      </c>
      <c r="F132" s="12" t="s">
        <v>58</v>
      </c>
      <c r="G132" s="12"/>
      <c r="H132" s="4">
        <f t="shared" si="22"/>
        <v>412000</v>
      </c>
      <c r="I132" s="4">
        <f t="shared" si="22"/>
        <v>402428.94</v>
      </c>
      <c r="J132" s="4">
        <f t="shared" si="22"/>
        <v>291247.88</v>
      </c>
    </row>
    <row r="133" spans="1:10" ht="56.25">
      <c r="A133" s="20" t="s">
        <v>156</v>
      </c>
      <c r="B133" s="14" t="s">
        <v>10</v>
      </c>
      <c r="C133" s="14" t="s">
        <v>5</v>
      </c>
      <c r="D133" s="12" t="s">
        <v>7</v>
      </c>
      <c r="E133" s="12" t="s">
        <v>14</v>
      </c>
      <c r="F133" s="12" t="s">
        <v>60</v>
      </c>
      <c r="G133" s="12"/>
      <c r="H133" s="4">
        <f>H134+H135</f>
        <v>412000</v>
      </c>
      <c r="I133" s="4">
        <f>I134+I135</f>
        <v>402428.94</v>
      </c>
      <c r="J133" s="4">
        <f>J134+J135</f>
        <v>291247.88</v>
      </c>
    </row>
    <row r="134" spans="1:10">
      <c r="A134" s="17" t="s">
        <v>135</v>
      </c>
      <c r="B134" s="14" t="s">
        <v>10</v>
      </c>
      <c r="C134" s="14" t="s">
        <v>5</v>
      </c>
      <c r="D134" s="12" t="s">
        <v>7</v>
      </c>
      <c r="E134" s="12" t="s">
        <v>14</v>
      </c>
      <c r="F134" s="12" t="s">
        <v>20</v>
      </c>
      <c r="G134" s="12"/>
      <c r="H134" s="4">
        <v>172000</v>
      </c>
      <c r="I134" s="4">
        <v>402428.94</v>
      </c>
      <c r="J134" s="4">
        <v>291247.88</v>
      </c>
    </row>
    <row r="135" spans="1:10" ht="26.25" customHeight="1">
      <c r="A135" s="18" t="s">
        <v>129</v>
      </c>
      <c r="B135" s="14" t="s">
        <v>10</v>
      </c>
      <c r="C135" s="14" t="s">
        <v>5</v>
      </c>
      <c r="D135" s="12" t="s">
        <v>7</v>
      </c>
      <c r="E135" s="12" t="s">
        <v>14</v>
      </c>
      <c r="F135" s="12" t="s">
        <v>128</v>
      </c>
      <c r="G135" s="12"/>
      <c r="H135" s="4">
        <v>240000</v>
      </c>
      <c r="I135" s="4">
        <v>0</v>
      </c>
      <c r="J135" s="4">
        <v>0</v>
      </c>
    </row>
    <row r="136" spans="1:10">
      <c r="A136" s="60" t="s">
        <v>146</v>
      </c>
      <c r="B136" s="54" t="s">
        <v>10</v>
      </c>
      <c r="C136" s="54" t="s">
        <v>5</v>
      </c>
      <c r="D136" s="55" t="s">
        <v>7</v>
      </c>
      <c r="E136" s="55" t="s">
        <v>102</v>
      </c>
      <c r="F136" s="55" t="s">
        <v>0</v>
      </c>
      <c r="G136" s="55"/>
      <c r="H136" s="58">
        <f t="shared" ref="H136:J138" si="23">H137</f>
        <v>5000</v>
      </c>
      <c r="I136" s="58">
        <f t="shared" si="23"/>
        <v>5000</v>
      </c>
      <c r="J136" s="58">
        <f t="shared" si="23"/>
        <v>5000</v>
      </c>
    </row>
    <row r="137" spans="1:10" ht="56.25">
      <c r="A137" s="31" t="s">
        <v>59</v>
      </c>
      <c r="B137" s="14" t="s">
        <v>10</v>
      </c>
      <c r="C137" s="14" t="s">
        <v>5</v>
      </c>
      <c r="D137" s="12" t="s">
        <v>7</v>
      </c>
      <c r="E137" s="12" t="s">
        <v>102</v>
      </c>
      <c r="F137" s="12" t="s">
        <v>58</v>
      </c>
      <c r="G137" s="12"/>
      <c r="H137" s="4">
        <f t="shared" si="23"/>
        <v>5000</v>
      </c>
      <c r="I137" s="4">
        <f t="shared" si="23"/>
        <v>5000</v>
      </c>
      <c r="J137" s="4">
        <f t="shared" si="23"/>
        <v>5000</v>
      </c>
    </row>
    <row r="138" spans="1:10" ht="56.25">
      <c r="A138" s="20" t="s">
        <v>156</v>
      </c>
      <c r="B138" s="14" t="s">
        <v>10</v>
      </c>
      <c r="C138" s="14" t="s">
        <v>5</v>
      </c>
      <c r="D138" s="12" t="s">
        <v>7</v>
      </c>
      <c r="E138" s="12" t="s">
        <v>102</v>
      </c>
      <c r="F138" s="12" t="s">
        <v>60</v>
      </c>
      <c r="G138" s="12"/>
      <c r="H138" s="4">
        <f t="shared" si="23"/>
        <v>5000</v>
      </c>
      <c r="I138" s="4">
        <f t="shared" si="23"/>
        <v>5000</v>
      </c>
      <c r="J138" s="4">
        <f t="shared" si="23"/>
        <v>5000</v>
      </c>
    </row>
    <row r="139" spans="1:10" ht="43.5" customHeight="1">
      <c r="A139" s="17" t="s">
        <v>135</v>
      </c>
      <c r="B139" s="14" t="s">
        <v>10</v>
      </c>
      <c r="C139" s="14" t="s">
        <v>5</v>
      </c>
      <c r="D139" s="12" t="s">
        <v>7</v>
      </c>
      <c r="E139" s="12" t="s">
        <v>102</v>
      </c>
      <c r="F139" s="12" t="s">
        <v>20</v>
      </c>
      <c r="G139" s="12"/>
      <c r="H139" s="4">
        <v>5000</v>
      </c>
      <c r="I139" s="4">
        <v>5000</v>
      </c>
      <c r="J139" s="4">
        <v>5000</v>
      </c>
    </row>
    <row r="140" spans="1:10" ht="37.5">
      <c r="A140" s="60" t="s">
        <v>130</v>
      </c>
      <c r="B140" s="54" t="s">
        <v>10</v>
      </c>
      <c r="C140" s="54" t="s">
        <v>5</v>
      </c>
      <c r="D140" s="55" t="s">
        <v>7</v>
      </c>
      <c r="E140" s="55" t="s">
        <v>131</v>
      </c>
      <c r="F140" s="55" t="s">
        <v>0</v>
      </c>
      <c r="G140" s="55"/>
      <c r="H140" s="58">
        <f t="shared" ref="H140:J142" si="24">H141</f>
        <v>50000</v>
      </c>
      <c r="I140" s="58">
        <f t="shared" si="24"/>
        <v>5000</v>
      </c>
      <c r="J140" s="58">
        <f t="shared" si="24"/>
        <v>5000</v>
      </c>
    </row>
    <row r="141" spans="1:10" ht="56.25">
      <c r="A141" s="31" t="s">
        <v>59</v>
      </c>
      <c r="B141" s="14" t="s">
        <v>10</v>
      </c>
      <c r="C141" s="14" t="s">
        <v>5</v>
      </c>
      <c r="D141" s="12" t="s">
        <v>7</v>
      </c>
      <c r="E141" s="12" t="s">
        <v>131</v>
      </c>
      <c r="F141" s="12" t="s">
        <v>58</v>
      </c>
      <c r="G141" s="12"/>
      <c r="H141" s="4">
        <f t="shared" si="24"/>
        <v>50000</v>
      </c>
      <c r="I141" s="4">
        <f t="shared" si="24"/>
        <v>5000</v>
      </c>
      <c r="J141" s="4">
        <f t="shared" si="24"/>
        <v>5000</v>
      </c>
    </row>
    <row r="142" spans="1:10" ht="56.25">
      <c r="A142" s="20" t="s">
        <v>156</v>
      </c>
      <c r="B142" s="14" t="s">
        <v>10</v>
      </c>
      <c r="C142" s="14" t="s">
        <v>5</v>
      </c>
      <c r="D142" s="12" t="s">
        <v>7</v>
      </c>
      <c r="E142" s="12" t="s">
        <v>131</v>
      </c>
      <c r="F142" s="12" t="s">
        <v>60</v>
      </c>
      <c r="G142" s="12"/>
      <c r="H142" s="4">
        <f t="shared" si="24"/>
        <v>50000</v>
      </c>
      <c r="I142" s="4">
        <f t="shared" si="24"/>
        <v>5000</v>
      </c>
      <c r="J142" s="4">
        <f t="shared" si="24"/>
        <v>5000</v>
      </c>
    </row>
    <row r="143" spans="1:10">
      <c r="A143" s="17" t="s">
        <v>135</v>
      </c>
      <c r="B143" s="14" t="s">
        <v>10</v>
      </c>
      <c r="C143" s="14" t="s">
        <v>5</v>
      </c>
      <c r="D143" s="12" t="s">
        <v>7</v>
      </c>
      <c r="E143" s="12" t="s">
        <v>131</v>
      </c>
      <c r="F143" s="12" t="s">
        <v>20</v>
      </c>
      <c r="G143" s="12"/>
      <c r="H143" s="4">
        <v>50000</v>
      </c>
      <c r="I143" s="4">
        <v>5000</v>
      </c>
      <c r="J143" s="4">
        <v>5000</v>
      </c>
    </row>
    <row r="144" spans="1:10" ht="75">
      <c r="A144" s="60" t="s">
        <v>139</v>
      </c>
      <c r="B144" s="54" t="s">
        <v>10</v>
      </c>
      <c r="C144" s="54" t="s">
        <v>5</v>
      </c>
      <c r="D144" s="55" t="s">
        <v>7</v>
      </c>
      <c r="E144" s="55" t="s">
        <v>148</v>
      </c>
      <c r="F144" s="55" t="s">
        <v>0</v>
      </c>
      <c r="G144" s="55"/>
      <c r="H144" s="58">
        <f t="shared" ref="H144:J146" si="25">H145</f>
        <v>164947.63</v>
      </c>
      <c r="I144" s="58">
        <f t="shared" si="25"/>
        <v>164947.63</v>
      </c>
      <c r="J144" s="58">
        <f t="shared" si="25"/>
        <v>164947.63</v>
      </c>
    </row>
    <row r="145" spans="1:10" ht="56.25">
      <c r="A145" s="31" t="s">
        <v>59</v>
      </c>
      <c r="B145" s="14" t="s">
        <v>10</v>
      </c>
      <c r="C145" s="14" t="s">
        <v>5</v>
      </c>
      <c r="D145" s="12" t="s">
        <v>7</v>
      </c>
      <c r="E145" s="12" t="s">
        <v>148</v>
      </c>
      <c r="F145" s="12" t="s">
        <v>58</v>
      </c>
      <c r="G145" s="12"/>
      <c r="H145" s="4">
        <f t="shared" si="25"/>
        <v>164947.63</v>
      </c>
      <c r="I145" s="4">
        <f t="shared" si="25"/>
        <v>164947.63</v>
      </c>
      <c r="J145" s="4">
        <f t="shared" si="25"/>
        <v>164947.63</v>
      </c>
    </row>
    <row r="146" spans="1:10" ht="56.25">
      <c r="A146" s="20" t="s">
        <v>156</v>
      </c>
      <c r="B146" s="14" t="s">
        <v>10</v>
      </c>
      <c r="C146" s="14" t="s">
        <v>5</v>
      </c>
      <c r="D146" s="12" t="s">
        <v>7</v>
      </c>
      <c r="E146" s="12" t="s">
        <v>148</v>
      </c>
      <c r="F146" s="12" t="s">
        <v>60</v>
      </c>
      <c r="G146" s="12"/>
      <c r="H146" s="4">
        <f t="shared" si="25"/>
        <v>164947.63</v>
      </c>
      <c r="I146" s="4">
        <f t="shared" si="25"/>
        <v>164947.63</v>
      </c>
      <c r="J146" s="4">
        <f t="shared" si="25"/>
        <v>164947.63</v>
      </c>
    </row>
    <row r="147" spans="1:10">
      <c r="A147" s="17" t="s">
        <v>135</v>
      </c>
      <c r="B147" s="14" t="s">
        <v>10</v>
      </c>
      <c r="C147" s="14" t="s">
        <v>5</v>
      </c>
      <c r="D147" s="12" t="s">
        <v>7</v>
      </c>
      <c r="E147" s="12" t="s">
        <v>148</v>
      </c>
      <c r="F147" s="12" t="s">
        <v>20</v>
      </c>
      <c r="G147" s="12"/>
      <c r="H147" s="4">
        <v>164947.63</v>
      </c>
      <c r="I147" s="4">
        <v>164947.63</v>
      </c>
      <c r="J147" s="4">
        <v>164947.63</v>
      </c>
    </row>
    <row r="148" spans="1:10">
      <c r="A148" s="46" t="s">
        <v>73</v>
      </c>
      <c r="B148" s="34" t="s">
        <v>10</v>
      </c>
      <c r="C148" s="34" t="s">
        <v>50</v>
      </c>
      <c r="D148" s="37" t="s">
        <v>1</v>
      </c>
      <c r="E148" s="37" t="s">
        <v>51</v>
      </c>
      <c r="F148" s="37" t="s">
        <v>0</v>
      </c>
      <c r="G148" s="37"/>
      <c r="H148" s="38">
        <f t="shared" ref="H148:J152" si="26">H149</f>
        <v>1000</v>
      </c>
      <c r="I148" s="38">
        <f t="shared" si="26"/>
        <v>1000</v>
      </c>
      <c r="J148" s="38">
        <f t="shared" si="26"/>
        <v>1000</v>
      </c>
    </row>
    <row r="149" spans="1:10">
      <c r="A149" s="46" t="s">
        <v>74</v>
      </c>
      <c r="B149" s="34" t="s">
        <v>10</v>
      </c>
      <c r="C149" s="34" t="s">
        <v>50</v>
      </c>
      <c r="D149" s="37" t="s">
        <v>50</v>
      </c>
      <c r="E149" s="37" t="s">
        <v>51</v>
      </c>
      <c r="F149" s="37" t="s">
        <v>0</v>
      </c>
      <c r="G149" s="37"/>
      <c r="H149" s="38">
        <f t="shared" si="26"/>
        <v>1000</v>
      </c>
      <c r="I149" s="38">
        <f t="shared" si="26"/>
        <v>1000</v>
      </c>
      <c r="J149" s="38">
        <f t="shared" si="26"/>
        <v>1000</v>
      </c>
    </row>
    <row r="150" spans="1:10" ht="56.25">
      <c r="A150" s="60" t="s">
        <v>140</v>
      </c>
      <c r="B150" s="54" t="s">
        <v>10</v>
      </c>
      <c r="C150" s="54" t="s">
        <v>72</v>
      </c>
      <c r="D150" s="55" t="s">
        <v>50</v>
      </c>
      <c r="E150" s="55" t="s">
        <v>133</v>
      </c>
      <c r="F150" s="55" t="s">
        <v>0</v>
      </c>
      <c r="G150" s="55"/>
      <c r="H150" s="58">
        <f t="shared" si="26"/>
        <v>1000</v>
      </c>
      <c r="I150" s="58">
        <f t="shared" si="26"/>
        <v>1000</v>
      </c>
      <c r="J150" s="58">
        <f t="shared" si="26"/>
        <v>1000</v>
      </c>
    </row>
    <row r="151" spans="1:10" ht="56.25">
      <c r="A151" s="31" t="s">
        <v>59</v>
      </c>
      <c r="B151" s="14" t="s">
        <v>10</v>
      </c>
      <c r="C151" s="14" t="s">
        <v>72</v>
      </c>
      <c r="D151" s="12" t="s">
        <v>50</v>
      </c>
      <c r="E151" s="12" t="s">
        <v>133</v>
      </c>
      <c r="F151" s="12" t="s">
        <v>58</v>
      </c>
      <c r="G151" s="12"/>
      <c r="H151" s="4">
        <f t="shared" si="26"/>
        <v>1000</v>
      </c>
      <c r="I151" s="4">
        <f t="shared" si="26"/>
        <v>1000</v>
      </c>
      <c r="J151" s="4">
        <f t="shared" si="26"/>
        <v>1000</v>
      </c>
    </row>
    <row r="152" spans="1:10" ht="56.25">
      <c r="A152" s="20" t="s">
        <v>156</v>
      </c>
      <c r="B152" s="14" t="s">
        <v>10</v>
      </c>
      <c r="C152" s="14" t="s">
        <v>72</v>
      </c>
      <c r="D152" s="12" t="s">
        <v>50</v>
      </c>
      <c r="E152" s="12" t="s">
        <v>133</v>
      </c>
      <c r="F152" s="12" t="s">
        <v>60</v>
      </c>
      <c r="G152" s="12"/>
      <c r="H152" s="4">
        <f t="shared" si="26"/>
        <v>1000</v>
      </c>
      <c r="I152" s="4">
        <f t="shared" si="26"/>
        <v>1000</v>
      </c>
      <c r="J152" s="4">
        <f t="shared" si="26"/>
        <v>1000</v>
      </c>
    </row>
    <row r="153" spans="1:10">
      <c r="A153" s="17" t="s">
        <v>135</v>
      </c>
      <c r="B153" s="14" t="s">
        <v>10</v>
      </c>
      <c r="C153" s="14" t="s">
        <v>72</v>
      </c>
      <c r="D153" s="12" t="s">
        <v>50</v>
      </c>
      <c r="E153" s="12" t="s">
        <v>133</v>
      </c>
      <c r="F153" s="12" t="s">
        <v>20</v>
      </c>
      <c r="G153" s="12"/>
      <c r="H153" s="4">
        <v>1000</v>
      </c>
      <c r="I153" s="4">
        <v>1000</v>
      </c>
      <c r="J153" s="4">
        <v>1000</v>
      </c>
    </row>
    <row r="154" spans="1:10" ht="33" customHeight="1">
      <c r="A154" s="32" t="s">
        <v>75</v>
      </c>
      <c r="B154" s="34" t="s">
        <v>10</v>
      </c>
      <c r="C154" s="34" t="s">
        <v>11</v>
      </c>
      <c r="D154" s="6" t="s">
        <v>1</v>
      </c>
      <c r="E154" s="34" t="s">
        <v>51</v>
      </c>
      <c r="F154" s="34" t="s">
        <v>0</v>
      </c>
      <c r="G154" s="34"/>
      <c r="H154" s="38">
        <f t="shared" ref="H154:J154" si="27">H155</f>
        <v>1603000</v>
      </c>
      <c r="I154" s="38">
        <f t="shared" si="27"/>
        <v>1130000</v>
      </c>
      <c r="J154" s="38">
        <f t="shared" si="27"/>
        <v>965000</v>
      </c>
    </row>
    <row r="155" spans="1:10">
      <c r="A155" s="32" t="s">
        <v>76</v>
      </c>
      <c r="B155" s="34" t="s">
        <v>10</v>
      </c>
      <c r="C155" s="37" t="s">
        <v>11</v>
      </c>
      <c r="D155" s="6" t="s">
        <v>3</v>
      </c>
      <c r="E155" s="36" t="s">
        <v>51</v>
      </c>
      <c r="F155" s="37" t="s">
        <v>0</v>
      </c>
      <c r="G155" s="37"/>
      <c r="H155" s="38">
        <f>H156</f>
        <v>1603000</v>
      </c>
      <c r="I155" s="38">
        <f>I156</f>
        <v>1130000</v>
      </c>
      <c r="J155" s="38">
        <f>J156</f>
        <v>965000</v>
      </c>
    </row>
    <row r="156" spans="1:10" ht="75">
      <c r="A156" s="59" t="s">
        <v>164</v>
      </c>
      <c r="B156" s="54" t="s">
        <v>10</v>
      </c>
      <c r="C156" s="55" t="s">
        <v>11</v>
      </c>
      <c r="D156" s="56" t="s">
        <v>3</v>
      </c>
      <c r="E156" s="57" t="s">
        <v>15</v>
      </c>
      <c r="F156" s="55" t="s">
        <v>0</v>
      </c>
      <c r="G156" s="55"/>
      <c r="H156" s="58">
        <f>H157+H161+H165</f>
        <v>1603000</v>
      </c>
      <c r="I156" s="58">
        <f>I157+I161+I165</f>
        <v>1130000</v>
      </c>
      <c r="J156" s="58">
        <f>J157+J161+J165</f>
        <v>965000</v>
      </c>
    </row>
    <row r="157" spans="1:10" ht="112.5">
      <c r="A157" s="47" t="s">
        <v>57</v>
      </c>
      <c r="B157" s="14" t="s">
        <v>10</v>
      </c>
      <c r="C157" s="12" t="s">
        <v>11</v>
      </c>
      <c r="D157" s="8" t="s">
        <v>3</v>
      </c>
      <c r="E157" s="3" t="s">
        <v>15</v>
      </c>
      <c r="F157" s="12" t="s">
        <v>54</v>
      </c>
      <c r="G157" s="12"/>
      <c r="H157" s="4">
        <f>H158</f>
        <v>1089500</v>
      </c>
      <c r="I157" s="4">
        <f>I158</f>
        <v>781000</v>
      </c>
      <c r="J157" s="4">
        <f>J158</f>
        <v>930000</v>
      </c>
    </row>
    <row r="158" spans="1:10" ht="37.5">
      <c r="A158" s="48" t="s">
        <v>78</v>
      </c>
      <c r="B158" s="14" t="s">
        <v>10</v>
      </c>
      <c r="C158" s="12" t="s">
        <v>11</v>
      </c>
      <c r="D158" s="8" t="s">
        <v>3</v>
      </c>
      <c r="E158" s="3" t="s">
        <v>15</v>
      </c>
      <c r="F158" s="12" t="s">
        <v>77</v>
      </c>
      <c r="G158" s="12"/>
      <c r="H158" s="4">
        <f>H159+H160</f>
        <v>1089500</v>
      </c>
      <c r="I158" s="4">
        <f>I159+I160</f>
        <v>781000</v>
      </c>
      <c r="J158" s="4">
        <f>J159+J160</f>
        <v>930000</v>
      </c>
    </row>
    <row r="159" spans="1:10">
      <c r="A159" s="47" t="s">
        <v>123</v>
      </c>
      <c r="B159" s="14" t="s">
        <v>10</v>
      </c>
      <c r="C159" s="12" t="s">
        <v>11</v>
      </c>
      <c r="D159" s="8" t="s">
        <v>3</v>
      </c>
      <c r="E159" s="3" t="s">
        <v>15</v>
      </c>
      <c r="F159" s="12" t="s">
        <v>24</v>
      </c>
      <c r="G159" s="12"/>
      <c r="H159" s="4">
        <v>834500</v>
      </c>
      <c r="I159" s="4">
        <v>600000</v>
      </c>
      <c r="J159" s="4">
        <v>714000</v>
      </c>
    </row>
    <row r="160" spans="1:10" ht="75">
      <c r="A160" s="47" t="s">
        <v>124</v>
      </c>
      <c r="B160" s="14" t="s">
        <v>10</v>
      </c>
      <c r="C160" s="12" t="s">
        <v>11</v>
      </c>
      <c r="D160" s="8" t="s">
        <v>3</v>
      </c>
      <c r="E160" s="3" t="s">
        <v>15</v>
      </c>
      <c r="F160" s="12" t="s">
        <v>23</v>
      </c>
      <c r="G160" s="12"/>
      <c r="H160" s="4">
        <v>255000</v>
      </c>
      <c r="I160" s="4">
        <v>181000</v>
      </c>
      <c r="J160" s="4">
        <v>216000</v>
      </c>
    </row>
    <row r="161" spans="1:10" ht="56.25">
      <c r="A161" s="31" t="s">
        <v>59</v>
      </c>
      <c r="B161" s="14" t="s">
        <v>10</v>
      </c>
      <c r="C161" s="12" t="s">
        <v>11</v>
      </c>
      <c r="D161" s="8" t="s">
        <v>3</v>
      </c>
      <c r="E161" s="3" t="s">
        <v>15</v>
      </c>
      <c r="F161" s="12" t="s">
        <v>58</v>
      </c>
      <c r="G161" s="12"/>
      <c r="H161" s="4">
        <f t="shared" ref="H161:J161" si="28">H162</f>
        <v>513000</v>
      </c>
      <c r="I161" s="4">
        <f t="shared" si="28"/>
        <v>348000</v>
      </c>
      <c r="J161" s="4">
        <f t="shared" si="28"/>
        <v>35000</v>
      </c>
    </row>
    <row r="162" spans="1:10" ht="56.25">
      <c r="A162" s="20" t="s">
        <v>156</v>
      </c>
      <c r="B162" s="14" t="s">
        <v>10</v>
      </c>
      <c r="C162" s="12" t="s">
        <v>11</v>
      </c>
      <c r="D162" s="8" t="s">
        <v>3</v>
      </c>
      <c r="E162" s="3" t="s">
        <v>15</v>
      </c>
      <c r="F162" s="12" t="s">
        <v>60</v>
      </c>
      <c r="G162" s="12"/>
      <c r="H162" s="4">
        <f>H163+H164</f>
        <v>513000</v>
      </c>
      <c r="I162" s="4">
        <f>I163+I164</f>
        <v>348000</v>
      </c>
      <c r="J162" s="4">
        <f>J163</f>
        <v>35000</v>
      </c>
    </row>
    <row r="163" spans="1:10">
      <c r="A163" s="17" t="s">
        <v>135</v>
      </c>
      <c r="B163" s="14" t="s">
        <v>10</v>
      </c>
      <c r="C163" s="12" t="s">
        <v>11</v>
      </c>
      <c r="D163" s="8" t="s">
        <v>3</v>
      </c>
      <c r="E163" s="3" t="s">
        <v>15</v>
      </c>
      <c r="F163" s="12" t="s">
        <v>20</v>
      </c>
      <c r="G163" s="12"/>
      <c r="H163" s="4">
        <v>295000</v>
      </c>
      <c r="I163" s="4">
        <v>348000</v>
      </c>
      <c r="J163" s="4">
        <v>35000</v>
      </c>
    </row>
    <row r="164" spans="1:10">
      <c r="A164" s="18" t="s">
        <v>129</v>
      </c>
      <c r="B164" s="13">
        <v>805</v>
      </c>
      <c r="C164" s="12" t="s">
        <v>11</v>
      </c>
      <c r="D164" s="8" t="s">
        <v>3</v>
      </c>
      <c r="E164" s="3" t="s">
        <v>15</v>
      </c>
      <c r="F164" s="12" t="s">
        <v>128</v>
      </c>
      <c r="G164" s="12"/>
      <c r="H164" s="4">
        <v>218000</v>
      </c>
      <c r="I164" s="4">
        <v>0</v>
      </c>
      <c r="J164" s="4">
        <v>0</v>
      </c>
    </row>
    <row r="165" spans="1:10">
      <c r="A165" s="17" t="s">
        <v>63</v>
      </c>
      <c r="B165" s="13">
        <v>805</v>
      </c>
      <c r="C165" s="12" t="s">
        <v>11</v>
      </c>
      <c r="D165" s="8" t="s">
        <v>3</v>
      </c>
      <c r="E165" s="3" t="s">
        <v>15</v>
      </c>
      <c r="F165" s="14" t="s">
        <v>61</v>
      </c>
      <c r="G165" s="12"/>
      <c r="H165" s="4">
        <f t="shared" ref="H165:J166" si="29">H166</f>
        <v>500</v>
      </c>
      <c r="I165" s="4">
        <f t="shared" si="29"/>
        <v>1000</v>
      </c>
      <c r="J165" s="4">
        <f t="shared" si="29"/>
        <v>0</v>
      </c>
    </row>
    <row r="166" spans="1:10" ht="27.75" customHeight="1">
      <c r="A166" s="17" t="s">
        <v>64</v>
      </c>
      <c r="B166" s="13">
        <v>805</v>
      </c>
      <c r="C166" s="12" t="s">
        <v>11</v>
      </c>
      <c r="D166" s="8" t="s">
        <v>3</v>
      </c>
      <c r="E166" s="3" t="s">
        <v>15</v>
      </c>
      <c r="F166" s="14" t="s">
        <v>62</v>
      </c>
      <c r="G166" s="12"/>
      <c r="H166" s="4">
        <f t="shared" si="29"/>
        <v>500</v>
      </c>
      <c r="I166" s="4">
        <f t="shared" si="29"/>
        <v>1000</v>
      </c>
      <c r="J166" s="4">
        <f t="shared" si="29"/>
        <v>0</v>
      </c>
    </row>
    <row r="167" spans="1:10">
      <c r="A167" s="17" t="s">
        <v>22</v>
      </c>
      <c r="B167" s="13">
        <v>805</v>
      </c>
      <c r="C167" s="12" t="s">
        <v>11</v>
      </c>
      <c r="D167" s="8" t="s">
        <v>3</v>
      </c>
      <c r="E167" s="3" t="s">
        <v>15</v>
      </c>
      <c r="F167" s="14" t="s">
        <v>21</v>
      </c>
      <c r="G167" s="12"/>
      <c r="H167" s="4">
        <v>500</v>
      </c>
      <c r="I167" s="4">
        <v>1000</v>
      </c>
      <c r="J167" s="4">
        <v>0</v>
      </c>
    </row>
    <row r="168" spans="1:10">
      <c r="A168" s="87" t="s">
        <v>79</v>
      </c>
      <c r="B168" s="34" t="s">
        <v>10</v>
      </c>
      <c r="C168" s="37" t="s">
        <v>80</v>
      </c>
      <c r="D168" s="6" t="s">
        <v>1</v>
      </c>
      <c r="E168" s="36" t="s">
        <v>51</v>
      </c>
      <c r="F168" s="37" t="s">
        <v>0</v>
      </c>
      <c r="G168" s="37"/>
      <c r="H168" s="38">
        <f>H169</f>
        <v>115020</v>
      </c>
      <c r="I168" s="38">
        <f>I169</f>
        <v>115020</v>
      </c>
      <c r="J168" s="38">
        <f>J169</f>
        <v>115020</v>
      </c>
    </row>
    <row r="169" spans="1:10">
      <c r="A169" s="49" t="s">
        <v>81</v>
      </c>
      <c r="B169" s="34" t="s">
        <v>10</v>
      </c>
      <c r="C169" s="37" t="s">
        <v>9</v>
      </c>
      <c r="D169" s="6" t="s">
        <v>3</v>
      </c>
      <c r="E169" s="36" t="s">
        <v>51</v>
      </c>
      <c r="F169" s="37" t="s">
        <v>0</v>
      </c>
      <c r="G169" s="37"/>
      <c r="H169" s="38">
        <f t="shared" ref="H169:J172" si="30">H170</f>
        <v>115020</v>
      </c>
      <c r="I169" s="38">
        <f t="shared" si="30"/>
        <v>115020</v>
      </c>
      <c r="J169" s="38">
        <f t="shared" si="30"/>
        <v>115020</v>
      </c>
    </row>
    <row r="170" spans="1:10" ht="37.5">
      <c r="A170" s="72" t="s">
        <v>165</v>
      </c>
      <c r="B170" s="54" t="s">
        <v>10</v>
      </c>
      <c r="C170" s="55" t="s">
        <v>9</v>
      </c>
      <c r="D170" s="56" t="s">
        <v>3</v>
      </c>
      <c r="E170" s="57" t="s">
        <v>116</v>
      </c>
      <c r="F170" s="55" t="s">
        <v>0</v>
      </c>
      <c r="G170" s="55"/>
      <c r="H170" s="58">
        <f t="shared" si="30"/>
        <v>115020</v>
      </c>
      <c r="I170" s="58">
        <f t="shared" si="30"/>
        <v>115020</v>
      </c>
      <c r="J170" s="58">
        <f t="shared" si="30"/>
        <v>115020</v>
      </c>
    </row>
    <row r="171" spans="1:10" ht="37.5">
      <c r="A171" s="47" t="s">
        <v>84</v>
      </c>
      <c r="B171" s="14" t="s">
        <v>10</v>
      </c>
      <c r="C171" s="12" t="s">
        <v>9</v>
      </c>
      <c r="D171" s="8" t="s">
        <v>3</v>
      </c>
      <c r="E171" s="3" t="s">
        <v>116</v>
      </c>
      <c r="F171" s="12" t="s">
        <v>82</v>
      </c>
      <c r="G171" s="12"/>
      <c r="H171" s="4">
        <f t="shared" si="30"/>
        <v>115020</v>
      </c>
      <c r="I171" s="4">
        <f t="shared" si="30"/>
        <v>115020</v>
      </c>
      <c r="J171" s="4">
        <f t="shared" si="30"/>
        <v>115020</v>
      </c>
    </row>
    <row r="172" spans="1:10" ht="41.25" customHeight="1">
      <c r="A172" s="47" t="s">
        <v>85</v>
      </c>
      <c r="B172" s="14" t="s">
        <v>10</v>
      </c>
      <c r="C172" s="12" t="s">
        <v>9</v>
      </c>
      <c r="D172" s="8" t="s">
        <v>3</v>
      </c>
      <c r="E172" s="3" t="s">
        <v>116</v>
      </c>
      <c r="F172" s="12" t="s">
        <v>83</v>
      </c>
      <c r="G172" s="12"/>
      <c r="H172" s="4">
        <f t="shared" si="30"/>
        <v>115020</v>
      </c>
      <c r="I172" s="4">
        <f t="shared" si="30"/>
        <v>115020</v>
      </c>
      <c r="J172" s="4">
        <f t="shared" si="30"/>
        <v>115020</v>
      </c>
    </row>
    <row r="173" spans="1:10" ht="56.25">
      <c r="A173" s="47" t="s">
        <v>25</v>
      </c>
      <c r="B173" s="14" t="s">
        <v>10</v>
      </c>
      <c r="C173" s="12" t="s">
        <v>9</v>
      </c>
      <c r="D173" s="8" t="s">
        <v>3</v>
      </c>
      <c r="E173" s="3" t="s">
        <v>116</v>
      </c>
      <c r="F173" s="12" t="s">
        <v>26</v>
      </c>
      <c r="G173" s="12"/>
      <c r="H173" s="4">
        <v>115020</v>
      </c>
      <c r="I173" s="4">
        <v>115020</v>
      </c>
      <c r="J173" s="4">
        <v>115020</v>
      </c>
    </row>
    <row r="176" spans="1:10" ht="18.75" customHeight="1">
      <c r="A176" s="103" t="s">
        <v>42</v>
      </c>
      <c r="B176" s="103"/>
      <c r="C176" s="103"/>
      <c r="D176" s="103"/>
      <c r="E176" s="103"/>
      <c r="F176" s="103"/>
      <c r="G176" s="103"/>
      <c r="H176" s="103"/>
      <c r="I176" s="82"/>
      <c r="J176" s="82"/>
    </row>
    <row r="177" spans="1:10">
      <c r="A177" s="104" t="s">
        <v>48</v>
      </c>
      <c r="B177" s="104"/>
      <c r="C177" s="104"/>
      <c r="D177" s="104"/>
      <c r="E177" s="104"/>
      <c r="F177" s="104"/>
      <c r="G177" s="104"/>
      <c r="H177" s="104"/>
      <c r="I177" s="83"/>
      <c r="J177" s="83"/>
    </row>
    <row r="178" spans="1:10">
      <c r="A178" s="105" t="s">
        <v>34</v>
      </c>
      <c r="B178" s="105"/>
      <c r="C178" s="105"/>
      <c r="D178" s="105"/>
      <c r="E178" s="105"/>
      <c r="F178" s="105"/>
      <c r="G178" s="105"/>
      <c r="H178" s="105"/>
      <c r="I178" s="26"/>
      <c r="J178" s="26"/>
    </row>
    <row r="179" spans="1:10" ht="18.75" customHeight="1">
      <c r="A179" s="96" t="s">
        <v>43</v>
      </c>
      <c r="B179" s="98" t="s">
        <v>44</v>
      </c>
      <c r="C179" s="99"/>
      <c r="D179" s="99"/>
      <c r="E179" s="99"/>
      <c r="F179" s="99"/>
      <c r="G179" s="100"/>
      <c r="H179" s="98" t="s">
        <v>45</v>
      </c>
      <c r="I179" s="99"/>
      <c r="J179" s="100"/>
    </row>
    <row r="180" spans="1:10" ht="112.5" customHeight="1">
      <c r="A180" s="97"/>
      <c r="B180" s="86" t="s">
        <v>46</v>
      </c>
      <c r="C180" s="98" t="s">
        <v>47</v>
      </c>
      <c r="D180" s="99"/>
      <c r="E180" s="99"/>
      <c r="F180" s="99"/>
      <c r="G180" s="100"/>
      <c r="H180" s="89" t="s">
        <v>145</v>
      </c>
      <c r="I180" s="89" t="s">
        <v>149</v>
      </c>
      <c r="J180" s="89" t="s">
        <v>178</v>
      </c>
    </row>
    <row r="181" spans="1:10" ht="56.25">
      <c r="A181" s="50" t="s">
        <v>167</v>
      </c>
      <c r="B181" s="16" t="s">
        <v>0</v>
      </c>
      <c r="C181" s="93" t="s">
        <v>170</v>
      </c>
      <c r="D181" s="94"/>
      <c r="E181" s="94"/>
      <c r="F181" s="94"/>
      <c r="G181" s="95"/>
      <c r="H181" s="25">
        <f>H182</f>
        <v>0</v>
      </c>
      <c r="I181" s="25">
        <f>I182</f>
        <v>0</v>
      </c>
      <c r="J181" s="25">
        <f>J182</f>
        <v>0</v>
      </c>
    </row>
    <row r="182" spans="1:10" ht="37.5" customHeight="1">
      <c r="A182" s="51" t="s">
        <v>87</v>
      </c>
      <c r="B182" s="16" t="s">
        <v>0</v>
      </c>
      <c r="C182" s="93" t="s">
        <v>86</v>
      </c>
      <c r="D182" s="94"/>
      <c r="E182" s="94"/>
      <c r="F182" s="94"/>
      <c r="G182" s="95"/>
      <c r="H182" s="25">
        <f>H183+H184</f>
        <v>0</v>
      </c>
      <c r="I182" s="25">
        <f>I183+I184</f>
        <v>0</v>
      </c>
      <c r="J182" s="25">
        <f>J183+J184</f>
        <v>0</v>
      </c>
    </row>
    <row r="183" spans="1:10" ht="37.5" customHeight="1">
      <c r="A183" s="52" t="s">
        <v>90</v>
      </c>
      <c r="B183" s="16" t="s">
        <v>10</v>
      </c>
      <c r="C183" s="90" t="s">
        <v>89</v>
      </c>
      <c r="D183" s="91"/>
      <c r="E183" s="91"/>
      <c r="F183" s="91"/>
      <c r="G183" s="92"/>
      <c r="H183" s="53">
        <v>-6686686.5</v>
      </c>
      <c r="I183" s="53">
        <v>-4880468.9800000004</v>
      </c>
      <c r="J183" s="53">
        <v>-4392727.92</v>
      </c>
    </row>
    <row r="184" spans="1:10" ht="37.5" customHeight="1">
      <c r="A184" s="52" t="s">
        <v>91</v>
      </c>
      <c r="B184" s="16" t="s">
        <v>10</v>
      </c>
      <c r="C184" s="90" t="s">
        <v>88</v>
      </c>
      <c r="D184" s="91"/>
      <c r="E184" s="91"/>
      <c r="F184" s="91"/>
      <c r="G184" s="92"/>
      <c r="H184" s="53">
        <v>6686686.5</v>
      </c>
      <c r="I184" s="53">
        <v>4880468.9800000004</v>
      </c>
      <c r="J184" s="53">
        <v>4392727.92</v>
      </c>
    </row>
    <row r="185" spans="1:10">
      <c r="H185" s="1" t="s">
        <v>144</v>
      </c>
    </row>
  </sheetData>
  <mergeCells count="26">
    <mergeCell ref="C1:J4"/>
    <mergeCell ref="H6:J6"/>
    <mergeCell ref="H7:J7"/>
    <mergeCell ref="H8:J8"/>
    <mergeCell ref="H9:J9"/>
    <mergeCell ref="A10:H10"/>
    <mergeCell ref="A11:H11"/>
    <mergeCell ref="A12:H12"/>
    <mergeCell ref="D14:F14"/>
    <mergeCell ref="A15:A16"/>
    <mergeCell ref="B15:F15"/>
    <mergeCell ref="G15:G16"/>
    <mergeCell ref="H15:H16"/>
    <mergeCell ref="H179:J179"/>
    <mergeCell ref="C180:G180"/>
    <mergeCell ref="C181:G181"/>
    <mergeCell ref="I15:I16"/>
    <mergeCell ref="J15:J16"/>
    <mergeCell ref="A176:H176"/>
    <mergeCell ref="A177:H177"/>
    <mergeCell ref="A178:H178"/>
    <mergeCell ref="C184:G184"/>
    <mergeCell ref="C183:G183"/>
    <mergeCell ref="C182:G182"/>
    <mergeCell ref="A179:A180"/>
    <mergeCell ref="B179:G179"/>
  </mergeCells>
  <phoneticPr fontId="0" type="noConversion"/>
  <pageMargins left="0.98425196850393704" right="0.19685039370078741" top="0.39370078740157483" bottom="0.3937007874015748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роспись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2025-01-27T11:56:49Z</dcterms:modified>
</cp:coreProperties>
</file>